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a\Documents\ŽUPANIJA\Izvršenje proračuna\"/>
    </mc:Choice>
  </mc:AlternateContent>
  <xr:revisionPtr revIDLastSave="0" documentId="13_ncr:1_{80E0EC04-6B5D-486D-9E87-E76804E25B8A}" xr6:coauthVersionLast="47" xr6:coauthVersionMax="47" xr10:uidLastSave="{00000000-0000-0000-0000-000000000000}"/>
  <bookViews>
    <workbookView xWindow="-120" yWindow="-120" windowWidth="29040" windowHeight="15840" tabRatio="500" activeTab="4" xr2:uid="{00000000-000D-0000-FFFF-FFFF00000000}"/>
  </bookViews>
  <sheets>
    <sheet name="SAŽETAK" sheetId="1" r:id="rId1"/>
    <sheet name=" Račun prihoda i rashoda" sheetId="2" r:id="rId2"/>
    <sheet name="Rashodi prema funkcijskoj kl" sheetId="3" r:id="rId3"/>
    <sheet name="Račun financiranja" sheetId="4" r:id="rId4"/>
    <sheet name="POSEBNI DIO" sheetId="5" r:id="rId5"/>
    <sheet name="List2" sheetId="6" r:id="rId6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6" i="5" l="1"/>
  <c r="J76" i="5"/>
  <c r="H76" i="5"/>
  <c r="J78" i="5"/>
  <c r="I78" i="5"/>
  <c r="H78" i="5"/>
  <c r="I548" i="5"/>
  <c r="I547" i="5" s="1"/>
  <c r="I546" i="5" s="1"/>
  <c r="H548" i="5"/>
  <c r="H547" i="5" s="1"/>
  <c r="H546" i="5" s="1"/>
  <c r="I545" i="5"/>
  <c r="I544" i="5" s="1"/>
  <c r="H545" i="5"/>
  <c r="H544" i="5" s="1"/>
  <c r="H543" i="5"/>
  <c r="J543" i="5" s="1"/>
  <c r="F543" i="5"/>
  <c r="F542" i="5" s="1"/>
  <c r="I542" i="5"/>
  <c r="H542" i="5"/>
  <c r="G542" i="5"/>
  <c r="E542" i="5"/>
  <c r="D542" i="5"/>
  <c r="C542" i="5"/>
  <c r="C531" i="5" s="1"/>
  <c r="C525" i="5" s="1"/>
  <c r="C524" i="5" s="1"/>
  <c r="C523" i="5" s="1"/>
  <c r="H541" i="5"/>
  <c r="J541" i="5" s="1"/>
  <c r="F541" i="5"/>
  <c r="D541" i="5"/>
  <c r="H540" i="5"/>
  <c r="J540" i="5" s="1"/>
  <c r="F540" i="5"/>
  <c r="D540" i="5"/>
  <c r="I539" i="5"/>
  <c r="H539" i="5"/>
  <c r="G539" i="5"/>
  <c r="E539" i="5"/>
  <c r="C539" i="5"/>
  <c r="J538" i="5"/>
  <c r="H538" i="5"/>
  <c r="F538" i="5"/>
  <c r="D538" i="5"/>
  <c r="D535" i="5" s="1"/>
  <c r="J537" i="5"/>
  <c r="F537" i="5"/>
  <c r="D537" i="5"/>
  <c r="J536" i="5"/>
  <c r="F536" i="5"/>
  <c r="F535" i="5" s="1"/>
  <c r="D536" i="5"/>
  <c r="I535" i="5"/>
  <c r="H535" i="5"/>
  <c r="G535" i="5"/>
  <c r="E535" i="5"/>
  <c r="C535" i="5"/>
  <c r="H534" i="5"/>
  <c r="F534" i="5"/>
  <c r="D534" i="5"/>
  <c r="J533" i="5"/>
  <c r="F533" i="5"/>
  <c r="D533" i="5"/>
  <c r="D532" i="5" s="1"/>
  <c r="I532" i="5"/>
  <c r="G532" i="5"/>
  <c r="E532" i="5"/>
  <c r="C532" i="5"/>
  <c r="I529" i="5"/>
  <c r="H529" i="5"/>
  <c r="I527" i="5"/>
  <c r="H527" i="5"/>
  <c r="H522" i="5"/>
  <c r="F522" i="5"/>
  <c r="D522" i="5"/>
  <c r="J521" i="5"/>
  <c r="F521" i="5"/>
  <c r="D521" i="5"/>
  <c r="I520" i="5"/>
  <c r="G520" i="5"/>
  <c r="G519" i="5" s="1"/>
  <c r="G518" i="5" s="1"/>
  <c r="E520" i="5"/>
  <c r="E519" i="5" s="1"/>
  <c r="C520" i="5"/>
  <c r="C519" i="5" s="1"/>
  <c r="I519" i="5"/>
  <c r="I518" i="5"/>
  <c r="E518" i="5"/>
  <c r="C518" i="5"/>
  <c r="H517" i="5"/>
  <c r="H516" i="5" s="1"/>
  <c r="F517" i="5"/>
  <c r="D517" i="5"/>
  <c r="D516" i="5" s="1"/>
  <c r="I516" i="5"/>
  <c r="G516" i="5"/>
  <c r="F516" i="5"/>
  <c r="E516" i="5"/>
  <c r="C516" i="5"/>
  <c r="H515" i="5"/>
  <c r="J515" i="5" s="1"/>
  <c r="F515" i="5"/>
  <c r="D515" i="5"/>
  <c r="H514" i="5"/>
  <c r="F514" i="5"/>
  <c r="D514" i="5"/>
  <c r="D513" i="5" s="1"/>
  <c r="I513" i="5"/>
  <c r="G513" i="5"/>
  <c r="F513" i="5"/>
  <c r="E513" i="5"/>
  <c r="C513" i="5"/>
  <c r="H508" i="5"/>
  <c r="H507" i="5" s="1"/>
  <c r="H506" i="5" s="1"/>
  <c r="H505" i="5" s="1"/>
  <c r="F508" i="5"/>
  <c r="D508" i="5"/>
  <c r="D507" i="5" s="1"/>
  <c r="D506" i="5" s="1"/>
  <c r="D505" i="5" s="1"/>
  <c r="I507" i="5"/>
  <c r="J507" i="5" s="1"/>
  <c r="G507" i="5"/>
  <c r="G506" i="5" s="1"/>
  <c r="G505" i="5" s="1"/>
  <c r="F507" i="5"/>
  <c r="F506" i="5" s="1"/>
  <c r="E507" i="5"/>
  <c r="C507" i="5"/>
  <c r="J506" i="5"/>
  <c r="I506" i="5"/>
  <c r="I505" i="5" s="1"/>
  <c r="E506" i="5"/>
  <c r="C506" i="5"/>
  <c r="C505" i="5" s="1"/>
  <c r="J505" i="5"/>
  <c r="F505" i="5"/>
  <c r="E505" i="5"/>
  <c r="H504" i="5"/>
  <c r="F504" i="5"/>
  <c r="D504" i="5"/>
  <c r="D503" i="5" s="1"/>
  <c r="D502" i="5" s="1"/>
  <c r="D501" i="5" s="1"/>
  <c r="I503" i="5"/>
  <c r="G503" i="5"/>
  <c r="G502" i="5" s="1"/>
  <c r="G501" i="5" s="1"/>
  <c r="F503" i="5"/>
  <c r="F502" i="5" s="1"/>
  <c r="E503" i="5"/>
  <c r="C503" i="5"/>
  <c r="C502" i="5" s="1"/>
  <c r="C501" i="5" s="1"/>
  <c r="C500" i="5" s="1"/>
  <c r="E502" i="5"/>
  <c r="E501" i="5" s="1"/>
  <c r="E500" i="5" s="1"/>
  <c r="F501" i="5"/>
  <c r="F500" i="5" s="1"/>
  <c r="H500" i="5"/>
  <c r="H499" i="5"/>
  <c r="J499" i="5" s="1"/>
  <c r="F499" i="5"/>
  <c r="F498" i="5" s="1"/>
  <c r="F497" i="5" s="1"/>
  <c r="F496" i="5" s="1"/>
  <c r="D499" i="5"/>
  <c r="I498" i="5"/>
  <c r="H498" i="5"/>
  <c r="G498" i="5"/>
  <c r="E498" i="5"/>
  <c r="E497" i="5" s="1"/>
  <c r="E496" i="5" s="1"/>
  <c r="D498" i="5"/>
  <c r="D497" i="5" s="1"/>
  <c r="C498" i="5"/>
  <c r="C497" i="5" s="1"/>
  <c r="C496" i="5" s="1"/>
  <c r="H497" i="5"/>
  <c r="H496" i="5" s="1"/>
  <c r="G497" i="5"/>
  <c r="G496" i="5"/>
  <c r="D496" i="5"/>
  <c r="D491" i="5" s="1"/>
  <c r="H495" i="5"/>
  <c r="J495" i="5" s="1"/>
  <c r="F495" i="5"/>
  <c r="F494" i="5" s="1"/>
  <c r="F493" i="5" s="1"/>
  <c r="F492" i="5" s="1"/>
  <c r="D495" i="5"/>
  <c r="D494" i="5" s="1"/>
  <c r="D493" i="5" s="1"/>
  <c r="D492" i="5" s="1"/>
  <c r="I494" i="5"/>
  <c r="H494" i="5"/>
  <c r="G494" i="5"/>
  <c r="G493" i="5" s="1"/>
  <c r="G492" i="5" s="1"/>
  <c r="E494" i="5"/>
  <c r="E493" i="5" s="1"/>
  <c r="E492" i="5" s="1"/>
  <c r="E491" i="5" s="1"/>
  <c r="C494" i="5"/>
  <c r="I493" i="5"/>
  <c r="H493" i="5"/>
  <c r="C493" i="5"/>
  <c r="C492" i="5" s="1"/>
  <c r="H492" i="5"/>
  <c r="H491" i="5" s="1"/>
  <c r="H490" i="5"/>
  <c r="J490" i="5" s="1"/>
  <c r="F490" i="5"/>
  <c r="F489" i="5" s="1"/>
  <c r="F488" i="5" s="1"/>
  <c r="F487" i="5" s="1"/>
  <c r="D490" i="5"/>
  <c r="I489" i="5"/>
  <c r="H489" i="5"/>
  <c r="G489" i="5"/>
  <c r="E489" i="5"/>
  <c r="E488" i="5" s="1"/>
  <c r="E487" i="5" s="1"/>
  <c r="D489" i="5"/>
  <c r="D488" i="5" s="1"/>
  <c r="C489" i="5"/>
  <c r="H488" i="5"/>
  <c r="H487" i="5" s="1"/>
  <c r="G488" i="5"/>
  <c r="C488" i="5"/>
  <c r="C487" i="5" s="1"/>
  <c r="G487" i="5"/>
  <c r="D487" i="5"/>
  <c r="H486" i="5"/>
  <c r="J486" i="5" s="1"/>
  <c r="F486" i="5"/>
  <c r="F485" i="5" s="1"/>
  <c r="F484" i="5" s="1"/>
  <c r="F483" i="5" s="1"/>
  <c r="D486" i="5"/>
  <c r="D485" i="5" s="1"/>
  <c r="D484" i="5" s="1"/>
  <c r="D483" i="5" s="1"/>
  <c r="I485" i="5"/>
  <c r="H485" i="5"/>
  <c r="G485" i="5"/>
  <c r="G484" i="5" s="1"/>
  <c r="G483" i="5" s="1"/>
  <c r="E485" i="5"/>
  <c r="E484" i="5" s="1"/>
  <c r="E483" i="5" s="1"/>
  <c r="E482" i="5" s="1"/>
  <c r="E481" i="5" s="1"/>
  <c r="C485" i="5"/>
  <c r="I484" i="5"/>
  <c r="H484" i="5"/>
  <c r="C484" i="5"/>
  <c r="C483" i="5" s="1"/>
  <c r="C482" i="5" s="1"/>
  <c r="H483" i="5"/>
  <c r="H482" i="5" s="1"/>
  <c r="H480" i="5"/>
  <c r="F480" i="5"/>
  <c r="D480" i="5"/>
  <c r="I479" i="5"/>
  <c r="G479" i="5"/>
  <c r="F479" i="5"/>
  <c r="E479" i="5"/>
  <c r="D479" i="5"/>
  <c r="D478" i="5" s="1"/>
  <c r="D477" i="5" s="1"/>
  <c r="C479" i="5"/>
  <c r="G478" i="5"/>
  <c r="F478" i="5"/>
  <c r="F477" i="5" s="1"/>
  <c r="F476" i="5" s="1"/>
  <c r="E478" i="5"/>
  <c r="E477" i="5" s="1"/>
  <c r="E476" i="5" s="1"/>
  <c r="E475" i="5" s="1"/>
  <c r="C478" i="5"/>
  <c r="G477" i="5"/>
  <c r="G476" i="5" s="1"/>
  <c r="G475" i="5" s="1"/>
  <c r="C477" i="5"/>
  <c r="D476" i="5"/>
  <c r="D475" i="5" s="1"/>
  <c r="C476" i="5"/>
  <c r="F475" i="5"/>
  <c r="C475" i="5"/>
  <c r="H474" i="5"/>
  <c r="F474" i="5"/>
  <c r="F473" i="5" s="1"/>
  <c r="F472" i="5" s="1"/>
  <c r="F471" i="5" s="1"/>
  <c r="F470" i="5" s="1"/>
  <c r="D474" i="5"/>
  <c r="I473" i="5"/>
  <c r="G473" i="5"/>
  <c r="G472" i="5" s="1"/>
  <c r="G471" i="5" s="1"/>
  <c r="G470" i="5" s="1"/>
  <c r="E473" i="5"/>
  <c r="E472" i="5" s="1"/>
  <c r="E471" i="5" s="1"/>
  <c r="E470" i="5" s="1"/>
  <c r="D473" i="5"/>
  <c r="D472" i="5" s="1"/>
  <c r="C473" i="5"/>
  <c r="C472" i="5" s="1"/>
  <c r="D471" i="5"/>
  <c r="D470" i="5" s="1"/>
  <c r="C471" i="5"/>
  <c r="C470" i="5" s="1"/>
  <c r="H469" i="5"/>
  <c r="J469" i="5" s="1"/>
  <c r="F469" i="5"/>
  <c r="D469" i="5"/>
  <c r="J468" i="5"/>
  <c r="F468" i="5"/>
  <c r="D468" i="5"/>
  <c r="D467" i="5" s="1"/>
  <c r="D466" i="5" s="1"/>
  <c r="D465" i="5" s="1"/>
  <c r="D464" i="5" s="1"/>
  <c r="I467" i="5"/>
  <c r="G467" i="5"/>
  <c r="G466" i="5" s="1"/>
  <c r="G465" i="5" s="1"/>
  <c r="G464" i="5" s="1"/>
  <c r="E467" i="5"/>
  <c r="C467" i="5"/>
  <c r="C466" i="5" s="1"/>
  <c r="C465" i="5" s="1"/>
  <c r="C464" i="5" s="1"/>
  <c r="E466" i="5"/>
  <c r="E465" i="5" s="1"/>
  <c r="E464" i="5" s="1"/>
  <c r="J463" i="5"/>
  <c r="H463" i="5"/>
  <c r="F463" i="5"/>
  <c r="F462" i="5" s="1"/>
  <c r="D463" i="5"/>
  <c r="D462" i="5" s="1"/>
  <c r="I462" i="5"/>
  <c r="H462" i="5"/>
  <c r="G462" i="5"/>
  <c r="G458" i="5" s="1"/>
  <c r="G457" i="5" s="1"/>
  <c r="G456" i="5" s="1"/>
  <c r="E462" i="5"/>
  <c r="C462" i="5"/>
  <c r="J461" i="5"/>
  <c r="H461" i="5"/>
  <c r="F461" i="5"/>
  <c r="D461" i="5"/>
  <c r="D459" i="5" s="1"/>
  <c r="D458" i="5" s="1"/>
  <c r="D457" i="5" s="1"/>
  <c r="D456" i="5" s="1"/>
  <c r="J460" i="5"/>
  <c r="F460" i="5"/>
  <c r="F459" i="5" s="1"/>
  <c r="F458" i="5" s="1"/>
  <c r="F457" i="5" s="1"/>
  <c r="F456" i="5" s="1"/>
  <c r="D460" i="5"/>
  <c r="J459" i="5"/>
  <c r="I459" i="5"/>
  <c r="I458" i="5" s="1"/>
  <c r="G459" i="5"/>
  <c r="E459" i="5"/>
  <c r="E458" i="5" s="1"/>
  <c r="E457" i="5" s="1"/>
  <c r="E456" i="5" s="1"/>
  <c r="C459" i="5"/>
  <c r="I457" i="5"/>
  <c r="H455" i="5"/>
  <c r="J455" i="5" s="1"/>
  <c r="F455" i="5"/>
  <c r="F454" i="5" s="1"/>
  <c r="D455" i="5"/>
  <c r="I454" i="5"/>
  <c r="J454" i="5" s="1"/>
  <c r="H454" i="5"/>
  <c r="G454" i="5"/>
  <c r="E454" i="5"/>
  <c r="D454" i="5"/>
  <c r="C454" i="5"/>
  <c r="H453" i="5"/>
  <c r="J453" i="5" s="1"/>
  <c r="F453" i="5"/>
  <c r="D453" i="5"/>
  <c r="D451" i="5" s="1"/>
  <c r="D450" i="5" s="1"/>
  <c r="D449" i="5" s="1"/>
  <c r="D448" i="5" s="1"/>
  <c r="H452" i="5"/>
  <c r="J452" i="5" s="1"/>
  <c r="F452" i="5"/>
  <c r="F451" i="5" s="1"/>
  <c r="F450" i="5" s="1"/>
  <c r="F449" i="5" s="1"/>
  <c r="F448" i="5" s="1"/>
  <c r="D452" i="5"/>
  <c r="I451" i="5"/>
  <c r="G451" i="5"/>
  <c r="G450" i="5" s="1"/>
  <c r="G449" i="5" s="1"/>
  <c r="G448" i="5" s="1"/>
  <c r="E451" i="5"/>
  <c r="C451" i="5"/>
  <c r="E450" i="5"/>
  <c r="E449" i="5" s="1"/>
  <c r="E448" i="5" s="1"/>
  <c r="J447" i="5"/>
  <c r="H447" i="5"/>
  <c r="F447" i="5"/>
  <c r="F446" i="5" s="1"/>
  <c r="D447" i="5"/>
  <c r="D446" i="5" s="1"/>
  <c r="I446" i="5"/>
  <c r="H446" i="5"/>
  <c r="G446" i="5"/>
  <c r="E446" i="5"/>
  <c r="C446" i="5"/>
  <c r="J445" i="5"/>
  <c r="H445" i="5"/>
  <c r="F445" i="5"/>
  <c r="D445" i="5"/>
  <c r="J444" i="5"/>
  <c r="H444" i="5"/>
  <c r="F444" i="5"/>
  <c r="D444" i="5"/>
  <c r="J443" i="5"/>
  <c r="H443" i="5"/>
  <c r="F443" i="5"/>
  <c r="D443" i="5"/>
  <c r="J442" i="5"/>
  <c r="H442" i="5"/>
  <c r="F442" i="5"/>
  <c r="D442" i="5"/>
  <c r="J441" i="5"/>
  <c r="F441" i="5"/>
  <c r="D441" i="5"/>
  <c r="J440" i="5"/>
  <c r="I440" i="5"/>
  <c r="H440" i="5"/>
  <c r="G440" i="5"/>
  <c r="F440" i="5"/>
  <c r="E440" i="5"/>
  <c r="C440" i="5"/>
  <c r="F439" i="5"/>
  <c r="F438" i="5" s="1"/>
  <c r="F437" i="5" s="1"/>
  <c r="E439" i="5"/>
  <c r="E438" i="5" s="1"/>
  <c r="E437" i="5" s="1"/>
  <c r="H435" i="5"/>
  <c r="J435" i="5" s="1"/>
  <c r="F435" i="5"/>
  <c r="F434" i="5" s="1"/>
  <c r="F433" i="5" s="1"/>
  <c r="F432" i="5" s="1"/>
  <c r="F431" i="5" s="1"/>
  <c r="F425" i="5" s="1"/>
  <c r="D435" i="5"/>
  <c r="D434" i="5" s="1"/>
  <c r="D433" i="5" s="1"/>
  <c r="D432" i="5" s="1"/>
  <c r="D431" i="5" s="1"/>
  <c r="I434" i="5"/>
  <c r="H434" i="5"/>
  <c r="H433" i="5" s="1"/>
  <c r="H432" i="5" s="1"/>
  <c r="G434" i="5"/>
  <c r="G433" i="5" s="1"/>
  <c r="G432" i="5" s="1"/>
  <c r="G431" i="5" s="1"/>
  <c r="E434" i="5"/>
  <c r="E433" i="5" s="1"/>
  <c r="E432" i="5" s="1"/>
  <c r="E431" i="5" s="1"/>
  <c r="C434" i="5"/>
  <c r="I433" i="5"/>
  <c r="C433" i="5"/>
  <c r="C432" i="5" s="1"/>
  <c r="C431" i="5" s="1"/>
  <c r="H431" i="5"/>
  <c r="H430" i="5"/>
  <c r="J430" i="5" s="1"/>
  <c r="F430" i="5"/>
  <c r="F429" i="5" s="1"/>
  <c r="F428" i="5" s="1"/>
  <c r="F427" i="5" s="1"/>
  <c r="F426" i="5" s="1"/>
  <c r="D430" i="5"/>
  <c r="D429" i="5" s="1"/>
  <c r="D428" i="5" s="1"/>
  <c r="D427" i="5" s="1"/>
  <c r="D426" i="5" s="1"/>
  <c r="I429" i="5"/>
  <c r="H429" i="5"/>
  <c r="G429" i="5"/>
  <c r="E429" i="5"/>
  <c r="E428" i="5" s="1"/>
  <c r="E427" i="5" s="1"/>
  <c r="E426" i="5" s="1"/>
  <c r="C429" i="5"/>
  <c r="C428" i="5" s="1"/>
  <c r="H428" i="5"/>
  <c r="G428" i="5"/>
  <c r="G427" i="5" s="1"/>
  <c r="G426" i="5" s="1"/>
  <c r="H427" i="5"/>
  <c r="H426" i="5" s="1"/>
  <c r="C427" i="5"/>
  <c r="C426" i="5" s="1"/>
  <c r="H424" i="5"/>
  <c r="F424" i="5"/>
  <c r="D424" i="5"/>
  <c r="D423" i="5" s="1"/>
  <c r="D422" i="5" s="1"/>
  <c r="I423" i="5"/>
  <c r="G423" i="5"/>
  <c r="G422" i="5" s="1"/>
  <c r="F423" i="5"/>
  <c r="F422" i="5" s="1"/>
  <c r="E423" i="5"/>
  <c r="E422" i="5" s="1"/>
  <c r="C423" i="5"/>
  <c r="C422" i="5"/>
  <c r="J421" i="5"/>
  <c r="H421" i="5"/>
  <c r="F421" i="5"/>
  <c r="D421" i="5"/>
  <c r="D420" i="5" s="1"/>
  <c r="J420" i="5"/>
  <c r="I420" i="5"/>
  <c r="H420" i="5"/>
  <c r="G420" i="5"/>
  <c r="F420" i="5"/>
  <c r="E420" i="5"/>
  <c r="C420" i="5"/>
  <c r="H419" i="5"/>
  <c r="F419" i="5"/>
  <c r="D419" i="5"/>
  <c r="D418" i="5" s="1"/>
  <c r="I418" i="5"/>
  <c r="G418" i="5"/>
  <c r="F418" i="5"/>
  <c r="E418" i="5"/>
  <c r="C418" i="5"/>
  <c r="H417" i="5"/>
  <c r="J417" i="5" s="1"/>
  <c r="F417" i="5"/>
  <c r="D417" i="5"/>
  <c r="H416" i="5"/>
  <c r="J416" i="5" s="1"/>
  <c r="F416" i="5"/>
  <c r="D416" i="5"/>
  <c r="H415" i="5"/>
  <c r="J415" i="5" s="1"/>
  <c r="F415" i="5"/>
  <c r="D415" i="5"/>
  <c r="D414" i="5" s="1"/>
  <c r="I414" i="5"/>
  <c r="J414" i="5" s="1"/>
  <c r="G414" i="5"/>
  <c r="E414" i="5"/>
  <c r="C414" i="5"/>
  <c r="H410" i="5"/>
  <c r="H409" i="5" s="1"/>
  <c r="F410" i="5"/>
  <c r="D410" i="5"/>
  <c r="D409" i="5" s="1"/>
  <c r="I409" i="5"/>
  <c r="J409" i="5" s="1"/>
  <c r="G409" i="5"/>
  <c r="F409" i="5"/>
  <c r="E409" i="5"/>
  <c r="C409" i="5"/>
  <c r="H408" i="5"/>
  <c r="F408" i="5"/>
  <c r="D408" i="5"/>
  <c r="D407" i="5" s="1"/>
  <c r="I407" i="5"/>
  <c r="G407" i="5"/>
  <c r="G406" i="5" s="1"/>
  <c r="F407" i="5"/>
  <c r="E407" i="5"/>
  <c r="C407" i="5"/>
  <c r="C406" i="5" s="1"/>
  <c r="E406" i="5"/>
  <c r="J405" i="5"/>
  <c r="H405" i="5"/>
  <c r="H404" i="5" s="1"/>
  <c r="F405" i="5"/>
  <c r="D405" i="5"/>
  <c r="D404" i="5" s="1"/>
  <c r="J404" i="5"/>
  <c r="I404" i="5"/>
  <c r="G404" i="5"/>
  <c r="F404" i="5"/>
  <c r="E404" i="5"/>
  <c r="C404" i="5"/>
  <c r="H403" i="5"/>
  <c r="H402" i="5" s="1"/>
  <c r="F403" i="5"/>
  <c r="D403" i="5"/>
  <c r="D402" i="5" s="1"/>
  <c r="I402" i="5"/>
  <c r="G402" i="5"/>
  <c r="F402" i="5"/>
  <c r="E402" i="5"/>
  <c r="C402" i="5"/>
  <c r="H401" i="5"/>
  <c r="J401" i="5" s="1"/>
  <c r="F401" i="5"/>
  <c r="D401" i="5"/>
  <c r="H400" i="5"/>
  <c r="J400" i="5" s="1"/>
  <c r="F400" i="5"/>
  <c r="D400" i="5"/>
  <c r="H399" i="5"/>
  <c r="J399" i="5" s="1"/>
  <c r="F399" i="5"/>
  <c r="F398" i="5" s="1"/>
  <c r="D399" i="5"/>
  <c r="I398" i="5"/>
  <c r="G398" i="5"/>
  <c r="G397" i="5" s="1"/>
  <c r="G396" i="5" s="1"/>
  <c r="G395" i="5" s="1"/>
  <c r="E398" i="5"/>
  <c r="D398" i="5"/>
  <c r="C398" i="5"/>
  <c r="C397" i="5"/>
  <c r="C396" i="5" s="1"/>
  <c r="C395" i="5" s="1"/>
  <c r="H393" i="5"/>
  <c r="J393" i="5" s="1"/>
  <c r="F393" i="5"/>
  <c r="F392" i="5" s="1"/>
  <c r="D393" i="5"/>
  <c r="D392" i="5" s="1"/>
  <c r="I392" i="5"/>
  <c r="J392" i="5" s="1"/>
  <c r="H392" i="5"/>
  <c r="G392" i="5"/>
  <c r="E392" i="5"/>
  <c r="C392" i="5"/>
  <c r="J391" i="5"/>
  <c r="H391" i="5"/>
  <c r="F391" i="5"/>
  <c r="D391" i="5"/>
  <c r="J390" i="5"/>
  <c r="H390" i="5"/>
  <c r="F390" i="5"/>
  <c r="D390" i="5"/>
  <c r="D389" i="5" s="1"/>
  <c r="J389" i="5"/>
  <c r="I389" i="5"/>
  <c r="H389" i="5"/>
  <c r="G389" i="5"/>
  <c r="G381" i="5" s="1"/>
  <c r="G380" i="5" s="1"/>
  <c r="G379" i="5" s="1"/>
  <c r="G378" i="5" s="1"/>
  <c r="F389" i="5"/>
  <c r="E389" i="5"/>
  <c r="C389" i="5"/>
  <c r="J388" i="5"/>
  <c r="H388" i="5"/>
  <c r="F388" i="5"/>
  <c r="D388" i="5"/>
  <c r="J387" i="5"/>
  <c r="H387" i="5"/>
  <c r="F387" i="5"/>
  <c r="D387" i="5"/>
  <c r="J386" i="5"/>
  <c r="H386" i="5"/>
  <c r="H385" i="5" s="1"/>
  <c r="F386" i="5"/>
  <c r="D386" i="5"/>
  <c r="D385" i="5" s="1"/>
  <c r="J385" i="5"/>
  <c r="I385" i="5"/>
  <c r="G385" i="5"/>
  <c r="F385" i="5"/>
  <c r="E385" i="5"/>
  <c r="C385" i="5"/>
  <c r="H384" i="5"/>
  <c r="J384" i="5" s="1"/>
  <c r="F384" i="5"/>
  <c r="D384" i="5"/>
  <c r="H383" i="5"/>
  <c r="J383" i="5" s="1"/>
  <c r="F383" i="5"/>
  <c r="D383" i="5"/>
  <c r="D382" i="5" s="1"/>
  <c r="I382" i="5"/>
  <c r="G382" i="5"/>
  <c r="E382" i="5"/>
  <c r="E381" i="5" s="1"/>
  <c r="E380" i="5" s="1"/>
  <c r="E379" i="5" s="1"/>
  <c r="E378" i="5" s="1"/>
  <c r="C382" i="5"/>
  <c r="H377" i="5"/>
  <c r="F377" i="5"/>
  <c r="D377" i="5"/>
  <c r="D376" i="5" s="1"/>
  <c r="D375" i="5" s="1"/>
  <c r="I376" i="5"/>
  <c r="I375" i="5" s="1"/>
  <c r="H376" i="5"/>
  <c r="G376" i="5"/>
  <c r="G375" i="5" s="1"/>
  <c r="F376" i="5"/>
  <c r="F375" i="5" s="1"/>
  <c r="E376" i="5"/>
  <c r="E375" i="5" s="1"/>
  <c r="C376" i="5"/>
  <c r="C375" i="5" s="1"/>
  <c r="H375" i="5"/>
  <c r="H374" i="5"/>
  <c r="H373" i="5" s="1"/>
  <c r="F374" i="5"/>
  <c r="F373" i="5" s="1"/>
  <c r="D374" i="5"/>
  <c r="D373" i="5" s="1"/>
  <c r="I373" i="5"/>
  <c r="G373" i="5"/>
  <c r="G356" i="5" s="1"/>
  <c r="E373" i="5"/>
  <c r="C373" i="5"/>
  <c r="H372" i="5"/>
  <c r="F372" i="5"/>
  <c r="D372" i="5"/>
  <c r="H371" i="5"/>
  <c r="F371" i="5"/>
  <c r="D371" i="5"/>
  <c r="H370" i="5"/>
  <c r="F370" i="5"/>
  <c r="D370" i="5"/>
  <c r="H369" i="5"/>
  <c r="F369" i="5"/>
  <c r="D369" i="5"/>
  <c r="I368" i="5"/>
  <c r="G368" i="5"/>
  <c r="E368" i="5"/>
  <c r="C368" i="5"/>
  <c r="H367" i="5"/>
  <c r="F367" i="5"/>
  <c r="D367" i="5"/>
  <c r="H366" i="5"/>
  <c r="F366" i="5"/>
  <c r="D366" i="5"/>
  <c r="H365" i="5"/>
  <c r="F365" i="5"/>
  <c r="D365" i="5"/>
  <c r="H364" i="5"/>
  <c r="F364" i="5"/>
  <c r="D364" i="5"/>
  <c r="J363" i="5"/>
  <c r="H363" i="5"/>
  <c r="F363" i="5"/>
  <c r="D363" i="5"/>
  <c r="H362" i="5"/>
  <c r="F362" i="5"/>
  <c r="D362" i="5"/>
  <c r="I361" i="5"/>
  <c r="G361" i="5"/>
  <c r="E361" i="5"/>
  <c r="C361" i="5"/>
  <c r="H360" i="5"/>
  <c r="F360" i="5"/>
  <c r="D360" i="5"/>
  <c r="H359" i="5"/>
  <c r="F359" i="5"/>
  <c r="D359" i="5"/>
  <c r="H358" i="5"/>
  <c r="F358" i="5"/>
  <c r="D358" i="5"/>
  <c r="I357" i="5"/>
  <c r="G357" i="5"/>
  <c r="E357" i="5"/>
  <c r="C357" i="5"/>
  <c r="H353" i="5"/>
  <c r="J353" i="5" s="1"/>
  <c r="F353" i="5"/>
  <c r="F352" i="5" s="1"/>
  <c r="F351" i="5" s="1"/>
  <c r="D353" i="5"/>
  <c r="D352" i="5" s="1"/>
  <c r="I352" i="5"/>
  <c r="H352" i="5"/>
  <c r="H351" i="5" s="1"/>
  <c r="G352" i="5"/>
  <c r="G351" i="5" s="1"/>
  <c r="E352" i="5"/>
  <c r="C352" i="5"/>
  <c r="C351" i="5" s="1"/>
  <c r="I351" i="5"/>
  <c r="J351" i="5" s="1"/>
  <c r="E351" i="5"/>
  <c r="D351" i="5"/>
  <c r="H350" i="5"/>
  <c r="J350" i="5" s="1"/>
  <c r="F350" i="5"/>
  <c r="F349" i="5" s="1"/>
  <c r="D350" i="5"/>
  <c r="D349" i="5" s="1"/>
  <c r="I349" i="5"/>
  <c r="J349" i="5" s="1"/>
  <c r="H349" i="5"/>
  <c r="G349" i="5"/>
  <c r="G329" i="5" s="1"/>
  <c r="E349" i="5"/>
  <c r="E329" i="5" s="1"/>
  <c r="E328" i="5" s="1"/>
  <c r="E327" i="5" s="1"/>
  <c r="C349" i="5"/>
  <c r="H348" i="5"/>
  <c r="J348" i="5" s="1"/>
  <c r="F348" i="5"/>
  <c r="D348" i="5"/>
  <c r="H347" i="5"/>
  <c r="J347" i="5" s="1"/>
  <c r="F347" i="5"/>
  <c r="D347" i="5"/>
  <c r="H346" i="5"/>
  <c r="J346" i="5" s="1"/>
  <c r="F346" i="5"/>
  <c r="D346" i="5"/>
  <c r="H345" i="5"/>
  <c r="J345" i="5" s="1"/>
  <c r="F345" i="5"/>
  <c r="D345" i="5"/>
  <c r="H344" i="5"/>
  <c r="F344" i="5"/>
  <c r="D344" i="5"/>
  <c r="H343" i="5"/>
  <c r="J343" i="5" s="1"/>
  <c r="F343" i="5"/>
  <c r="D343" i="5"/>
  <c r="H342" i="5"/>
  <c r="J342" i="5" s="1"/>
  <c r="F342" i="5"/>
  <c r="D342" i="5"/>
  <c r="I341" i="5"/>
  <c r="G341" i="5"/>
  <c r="E341" i="5"/>
  <c r="C341" i="5"/>
  <c r="H340" i="5"/>
  <c r="J340" i="5" s="1"/>
  <c r="F340" i="5"/>
  <c r="D340" i="5"/>
  <c r="H339" i="5"/>
  <c r="J339" i="5" s="1"/>
  <c r="F339" i="5"/>
  <c r="D339" i="5"/>
  <c r="H338" i="5"/>
  <c r="J338" i="5" s="1"/>
  <c r="F338" i="5"/>
  <c r="D338" i="5"/>
  <c r="H337" i="5"/>
  <c r="J337" i="5" s="1"/>
  <c r="F337" i="5"/>
  <c r="D337" i="5"/>
  <c r="D334" i="5" s="1"/>
  <c r="H336" i="5"/>
  <c r="J336" i="5" s="1"/>
  <c r="F336" i="5"/>
  <c r="D336" i="5"/>
  <c r="H335" i="5"/>
  <c r="J335" i="5" s="1"/>
  <c r="F335" i="5"/>
  <c r="D335" i="5"/>
  <c r="I334" i="5"/>
  <c r="H334" i="5"/>
  <c r="G334" i="5"/>
  <c r="E334" i="5"/>
  <c r="C334" i="5"/>
  <c r="H333" i="5"/>
  <c r="F333" i="5"/>
  <c r="D333" i="5"/>
  <c r="J332" i="5"/>
  <c r="F332" i="5"/>
  <c r="D332" i="5"/>
  <c r="J331" i="5"/>
  <c r="F331" i="5"/>
  <c r="D331" i="5"/>
  <c r="I330" i="5"/>
  <c r="G330" i="5"/>
  <c r="E330" i="5"/>
  <c r="C330" i="5"/>
  <c r="J326" i="5"/>
  <c r="H326" i="5"/>
  <c r="F326" i="5"/>
  <c r="D326" i="5"/>
  <c r="J325" i="5"/>
  <c r="H325" i="5"/>
  <c r="H324" i="5" s="1"/>
  <c r="H323" i="5" s="1"/>
  <c r="H322" i="5" s="1"/>
  <c r="H321" i="5" s="1"/>
  <c r="F325" i="5"/>
  <c r="D325" i="5"/>
  <c r="D324" i="5" s="1"/>
  <c r="D323" i="5" s="1"/>
  <c r="D322" i="5" s="1"/>
  <c r="D321" i="5" s="1"/>
  <c r="J324" i="5"/>
  <c r="I324" i="5"/>
  <c r="I323" i="5" s="1"/>
  <c r="G324" i="5"/>
  <c r="F324" i="5"/>
  <c r="F323" i="5" s="1"/>
  <c r="F322" i="5" s="1"/>
  <c r="F321" i="5" s="1"/>
  <c r="E324" i="5"/>
  <c r="E323" i="5" s="1"/>
  <c r="E322" i="5" s="1"/>
  <c r="E321" i="5" s="1"/>
  <c r="C324" i="5"/>
  <c r="G323" i="5"/>
  <c r="G322" i="5" s="1"/>
  <c r="C323" i="5"/>
  <c r="C322" i="5" s="1"/>
  <c r="C321" i="5" s="1"/>
  <c r="G321" i="5"/>
  <c r="H319" i="5"/>
  <c r="J319" i="5" s="1"/>
  <c r="F319" i="5"/>
  <c r="F318" i="5" s="1"/>
  <c r="F317" i="5" s="1"/>
  <c r="F316" i="5" s="1"/>
  <c r="F315" i="5" s="1"/>
  <c r="D319" i="5"/>
  <c r="D318" i="5" s="1"/>
  <c r="D317" i="5" s="1"/>
  <c r="D316" i="5" s="1"/>
  <c r="D315" i="5" s="1"/>
  <c r="I318" i="5"/>
  <c r="H318" i="5"/>
  <c r="H317" i="5" s="1"/>
  <c r="G318" i="5"/>
  <c r="E318" i="5"/>
  <c r="E317" i="5" s="1"/>
  <c r="E316" i="5" s="1"/>
  <c r="E315" i="5" s="1"/>
  <c r="C318" i="5"/>
  <c r="G317" i="5"/>
  <c r="C317" i="5"/>
  <c r="H316" i="5"/>
  <c r="H315" i="5" s="1"/>
  <c r="G316" i="5"/>
  <c r="C316" i="5"/>
  <c r="G315" i="5"/>
  <c r="G309" i="5" s="1"/>
  <c r="C315" i="5"/>
  <c r="H314" i="5"/>
  <c r="J314" i="5" s="1"/>
  <c r="F314" i="5"/>
  <c r="F313" i="5" s="1"/>
  <c r="F312" i="5" s="1"/>
  <c r="F311" i="5" s="1"/>
  <c r="F310" i="5" s="1"/>
  <c r="F309" i="5" s="1"/>
  <c r="D314" i="5"/>
  <c r="I313" i="5"/>
  <c r="H313" i="5"/>
  <c r="H312" i="5" s="1"/>
  <c r="H311" i="5" s="1"/>
  <c r="H310" i="5" s="1"/>
  <c r="G313" i="5"/>
  <c r="G312" i="5" s="1"/>
  <c r="G311" i="5" s="1"/>
  <c r="G310" i="5" s="1"/>
  <c r="E313" i="5"/>
  <c r="D313" i="5"/>
  <c r="C313" i="5"/>
  <c r="I312" i="5"/>
  <c r="I311" i="5" s="1"/>
  <c r="I310" i="5" s="1"/>
  <c r="E312" i="5"/>
  <c r="D312" i="5"/>
  <c r="D311" i="5" s="1"/>
  <c r="D310" i="5" s="1"/>
  <c r="C312" i="5"/>
  <c r="E311" i="5"/>
  <c r="C311" i="5"/>
  <c r="C310" i="5" s="1"/>
  <c r="C309" i="5" s="1"/>
  <c r="E310" i="5"/>
  <c r="E309" i="5" s="1"/>
  <c r="H308" i="5"/>
  <c r="J308" i="5" s="1"/>
  <c r="F308" i="5"/>
  <c r="F307" i="5" s="1"/>
  <c r="F306" i="5" s="1"/>
  <c r="F305" i="5" s="1"/>
  <c r="F304" i="5" s="1"/>
  <c r="F303" i="5" s="1"/>
  <c r="D308" i="5"/>
  <c r="I307" i="5"/>
  <c r="I306" i="5" s="1"/>
  <c r="H307" i="5"/>
  <c r="H306" i="5" s="1"/>
  <c r="G307" i="5"/>
  <c r="G306" i="5" s="1"/>
  <c r="E307" i="5"/>
  <c r="E306" i="5" s="1"/>
  <c r="E305" i="5" s="1"/>
  <c r="E304" i="5" s="1"/>
  <c r="E303" i="5" s="1"/>
  <c r="D307" i="5"/>
  <c r="D306" i="5" s="1"/>
  <c r="D305" i="5" s="1"/>
  <c r="D304" i="5" s="1"/>
  <c r="D303" i="5" s="1"/>
  <c r="C307" i="5"/>
  <c r="C306" i="5" s="1"/>
  <c r="H305" i="5"/>
  <c r="H304" i="5" s="1"/>
  <c r="G305" i="5"/>
  <c r="G304" i="5" s="1"/>
  <c r="G303" i="5" s="1"/>
  <c r="C305" i="5"/>
  <c r="C304" i="5" s="1"/>
  <c r="C303" i="5" s="1"/>
  <c r="I301" i="5"/>
  <c r="H301" i="5"/>
  <c r="H300" i="5"/>
  <c r="H298" i="5"/>
  <c r="J298" i="5" s="1"/>
  <c r="F298" i="5"/>
  <c r="F297" i="5" s="1"/>
  <c r="D298" i="5"/>
  <c r="I297" i="5"/>
  <c r="H297" i="5"/>
  <c r="J297" i="5" s="1"/>
  <c r="G297" i="5"/>
  <c r="E297" i="5"/>
  <c r="D297" i="5"/>
  <c r="C297" i="5"/>
  <c r="J296" i="5"/>
  <c r="H296" i="5"/>
  <c r="F296" i="5"/>
  <c r="F295" i="5" s="1"/>
  <c r="D296" i="5"/>
  <c r="D295" i="5" s="1"/>
  <c r="D294" i="5" s="1"/>
  <c r="I295" i="5"/>
  <c r="I294" i="5" s="1"/>
  <c r="H295" i="5"/>
  <c r="G295" i="5"/>
  <c r="E295" i="5"/>
  <c r="C295" i="5"/>
  <c r="E294" i="5"/>
  <c r="H292" i="5"/>
  <c r="J292" i="5" s="1"/>
  <c r="F292" i="5"/>
  <c r="F291" i="5" s="1"/>
  <c r="D292" i="5"/>
  <c r="D291" i="5" s="1"/>
  <c r="I291" i="5"/>
  <c r="H291" i="5"/>
  <c r="G291" i="5"/>
  <c r="E291" i="5"/>
  <c r="C291" i="5"/>
  <c r="H290" i="5"/>
  <c r="J290" i="5" s="1"/>
  <c r="F290" i="5"/>
  <c r="F289" i="5" s="1"/>
  <c r="D290" i="5"/>
  <c r="D289" i="5" s="1"/>
  <c r="I289" i="5"/>
  <c r="H289" i="5"/>
  <c r="G289" i="5"/>
  <c r="E289" i="5"/>
  <c r="C289" i="5"/>
  <c r="H288" i="5"/>
  <c r="F288" i="5"/>
  <c r="D288" i="5"/>
  <c r="H287" i="5"/>
  <c r="J287" i="5" s="1"/>
  <c r="F287" i="5"/>
  <c r="D287" i="5"/>
  <c r="H286" i="5"/>
  <c r="J286" i="5" s="1"/>
  <c r="F286" i="5"/>
  <c r="D286" i="5"/>
  <c r="I285" i="5"/>
  <c r="G285" i="5"/>
  <c r="E285" i="5"/>
  <c r="C285" i="5"/>
  <c r="I284" i="5"/>
  <c r="H280" i="5"/>
  <c r="F280" i="5"/>
  <c r="F279" i="5" s="1"/>
  <c r="F278" i="5" s="1"/>
  <c r="F277" i="5" s="1"/>
  <c r="F276" i="5" s="1"/>
  <c r="D280" i="5"/>
  <c r="I279" i="5"/>
  <c r="I278" i="5" s="1"/>
  <c r="I277" i="5" s="1"/>
  <c r="I276" i="5" s="1"/>
  <c r="H279" i="5"/>
  <c r="G279" i="5"/>
  <c r="G278" i="5" s="1"/>
  <c r="E279" i="5"/>
  <c r="D279" i="5"/>
  <c r="D278" i="5" s="1"/>
  <c r="D277" i="5" s="1"/>
  <c r="D276" i="5" s="1"/>
  <c r="C279" i="5"/>
  <c r="E278" i="5"/>
  <c r="C278" i="5"/>
  <c r="G277" i="5"/>
  <c r="G276" i="5" s="1"/>
  <c r="E277" i="5"/>
  <c r="E276" i="5" s="1"/>
  <c r="C277" i="5"/>
  <c r="C276" i="5" s="1"/>
  <c r="H275" i="5"/>
  <c r="J275" i="5" s="1"/>
  <c r="F275" i="5"/>
  <c r="F274" i="5" s="1"/>
  <c r="D275" i="5"/>
  <c r="D274" i="5" s="1"/>
  <c r="I274" i="5"/>
  <c r="H274" i="5"/>
  <c r="J274" i="5" s="1"/>
  <c r="G274" i="5"/>
  <c r="E274" i="5"/>
  <c r="C274" i="5"/>
  <c r="J273" i="5"/>
  <c r="H273" i="5"/>
  <c r="F273" i="5"/>
  <c r="D273" i="5"/>
  <c r="H272" i="5"/>
  <c r="F272" i="5"/>
  <c r="D272" i="5"/>
  <c r="H271" i="5"/>
  <c r="J271" i="5" s="1"/>
  <c r="F271" i="5"/>
  <c r="D271" i="5"/>
  <c r="H270" i="5"/>
  <c r="J270" i="5" s="1"/>
  <c r="F270" i="5"/>
  <c r="F269" i="5" s="1"/>
  <c r="D270" i="5"/>
  <c r="I269" i="5"/>
  <c r="G269" i="5"/>
  <c r="E269" i="5"/>
  <c r="D269" i="5"/>
  <c r="C269" i="5"/>
  <c r="C263" i="5" s="1"/>
  <c r="C262" i="5" s="1"/>
  <c r="C261" i="5" s="1"/>
  <c r="J268" i="5"/>
  <c r="H268" i="5"/>
  <c r="F268" i="5"/>
  <c r="D268" i="5"/>
  <c r="J267" i="5"/>
  <c r="H267" i="5"/>
  <c r="F267" i="5"/>
  <c r="F266" i="5" s="1"/>
  <c r="F263" i="5" s="1"/>
  <c r="F262" i="5" s="1"/>
  <c r="F261" i="5" s="1"/>
  <c r="D267" i="5"/>
  <c r="D266" i="5" s="1"/>
  <c r="I266" i="5"/>
  <c r="H266" i="5"/>
  <c r="G266" i="5"/>
  <c r="G263" i="5" s="1"/>
  <c r="G262" i="5" s="1"/>
  <c r="G261" i="5" s="1"/>
  <c r="E266" i="5"/>
  <c r="E263" i="5" s="1"/>
  <c r="C266" i="5"/>
  <c r="I264" i="5"/>
  <c r="H264" i="5"/>
  <c r="E262" i="5"/>
  <c r="E261" i="5" s="1"/>
  <c r="H260" i="5"/>
  <c r="J260" i="5" s="1"/>
  <c r="F260" i="5"/>
  <c r="D260" i="5"/>
  <c r="H259" i="5"/>
  <c r="H258" i="5" s="1"/>
  <c r="J258" i="5" s="1"/>
  <c r="F259" i="5"/>
  <c r="F258" i="5" s="1"/>
  <c r="D259" i="5"/>
  <c r="I258" i="5"/>
  <c r="G258" i="5"/>
  <c r="E258" i="5"/>
  <c r="D258" i="5"/>
  <c r="C258" i="5"/>
  <c r="H257" i="5"/>
  <c r="J257" i="5" s="1"/>
  <c r="F257" i="5"/>
  <c r="D257" i="5"/>
  <c r="H256" i="5"/>
  <c r="J256" i="5" s="1"/>
  <c r="F256" i="5"/>
  <c r="D256" i="5"/>
  <c r="H255" i="5"/>
  <c r="J255" i="5" s="1"/>
  <c r="F255" i="5"/>
  <c r="D255" i="5"/>
  <c r="D254" i="5" s="1"/>
  <c r="I254" i="5"/>
  <c r="G254" i="5"/>
  <c r="E254" i="5"/>
  <c r="E246" i="5" s="1"/>
  <c r="C254" i="5"/>
  <c r="H253" i="5"/>
  <c r="J253" i="5" s="1"/>
  <c r="F253" i="5"/>
  <c r="D253" i="5"/>
  <c r="H252" i="5"/>
  <c r="J252" i="5" s="1"/>
  <c r="F252" i="5"/>
  <c r="D252" i="5"/>
  <c r="H251" i="5"/>
  <c r="H250" i="5" s="1"/>
  <c r="J250" i="5" s="1"/>
  <c r="F251" i="5"/>
  <c r="F250" i="5" s="1"/>
  <c r="D251" i="5"/>
  <c r="I250" i="5"/>
  <c r="G250" i="5"/>
  <c r="E250" i="5"/>
  <c r="D250" i="5"/>
  <c r="C250" i="5"/>
  <c r="C246" i="5" s="1"/>
  <c r="C245" i="5" s="1"/>
  <c r="H249" i="5"/>
  <c r="F249" i="5"/>
  <c r="D249" i="5"/>
  <c r="H248" i="5"/>
  <c r="J248" i="5" s="1"/>
  <c r="F248" i="5"/>
  <c r="F247" i="5" s="1"/>
  <c r="D248" i="5"/>
  <c r="I247" i="5"/>
  <c r="G247" i="5"/>
  <c r="G246" i="5" s="1"/>
  <c r="G245" i="5" s="1"/>
  <c r="G244" i="5" s="1"/>
  <c r="E247" i="5"/>
  <c r="C247" i="5"/>
  <c r="I246" i="5"/>
  <c r="I245" i="5" s="1"/>
  <c r="I244" i="5" s="1"/>
  <c r="E245" i="5"/>
  <c r="E244" i="5" s="1"/>
  <c r="C244" i="5"/>
  <c r="J243" i="5"/>
  <c r="H243" i="5"/>
  <c r="F243" i="5"/>
  <c r="D243" i="5"/>
  <c r="J242" i="5"/>
  <c r="H242" i="5"/>
  <c r="F242" i="5"/>
  <c r="F241" i="5" s="1"/>
  <c r="D242" i="5"/>
  <c r="D241" i="5" s="1"/>
  <c r="I241" i="5"/>
  <c r="H241" i="5"/>
  <c r="G241" i="5"/>
  <c r="E241" i="5"/>
  <c r="C241" i="5"/>
  <c r="H240" i="5"/>
  <c r="J240" i="5" s="1"/>
  <c r="F240" i="5"/>
  <c r="D240" i="5"/>
  <c r="H239" i="5"/>
  <c r="F239" i="5"/>
  <c r="D239" i="5"/>
  <c r="H238" i="5"/>
  <c r="J238" i="5" s="1"/>
  <c r="F238" i="5"/>
  <c r="F237" i="5" s="1"/>
  <c r="D238" i="5"/>
  <c r="I237" i="5"/>
  <c r="H237" i="5"/>
  <c r="G237" i="5"/>
  <c r="E237" i="5"/>
  <c r="D237" i="5"/>
  <c r="C237" i="5"/>
  <c r="C229" i="5" s="1"/>
  <c r="C228" i="5" s="1"/>
  <c r="C227" i="5" s="1"/>
  <c r="J236" i="5"/>
  <c r="H236" i="5"/>
  <c r="F236" i="5"/>
  <c r="D236" i="5"/>
  <c r="J235" i="5"/>
  <c r="F235" i="5"/>
  <c r="D235" i="5"/>
  <c r="J234" i="5"/>
  <c r="F234" i="5"/>
  <c r="D234" i="5"/>
  <c r="I233" i="5"/>
  <c r="J233" i="5" s="1"/>
  <c r="H233" i="5"/>
  <c r="G233" i="5"/>
  <c r="F233" i="5"/>
  <c r="E233" i="5"/>
  <c r="C233" i="5"/>
  <c r="H232" i="5"/>
  <c r="J232" i="5" s="1"/>
  <c r="F232" i="5"/>
  <c r="D232" i="5"/>
  <c r="D230" i="5" s="1"/>
  <c r="H231" i="5"/>
  <c r="J231" i="5" s="1"/>
  <c r="F231" i="5"/>
  <c r="D231" i="5"/>
  <c r="I230" i="5"/>
  <c r="G230" i="5"/>
  <c r="E230" i="5"/>
  <c r="C230" i="5"/>
  <c r="H222" i="5"/>
  <c r="J222" i="5" s="1"/>
  <c r="F222" i="5"/>
  <c r="F221" i="5" s="1"/>
  <c r="F220" i="5" s="1"/>
  <c r="F219" i="5" s="1"/>
  <c r="F218" i="5" s="1"/>
  <c r="F217" i="5" s="1"/>
  <c r="F216" i="5" s="1"/>
  <c r="D222" i="5"/>
  <c r="D221" i="5" s="1"/>
  <c r="D220" i="5" s="1"/>
  <c r="D219" i="5" s="1"/>
  <c r="D218" i="5" s="1"/>
  <c r="D217" i="5" s="1"/>
  <c r="D216" i="5" s="1"/>
  <c r="I221" i="5"/>
  <c r="H221" i="5"/>
  <c r="H220" i="5" s="1"/>
  <c r="H219" i="5" s="1"/>
  <c r="H218" i="5" s="1"/>
  <c r="H217" i="5" s="1"/>
  <c r="H216" i="5" s="1"/>
  <c r="G221" i="5"/>
  <c r="G220" i="5" s="1"/>
  <c r="G219" i="5" s="1"/>
  <c r="G218" i="5" s="1"/>
  <c r="G217" i="5" s="1"/>
  <c r="G216" i="5" s="1"/>
  <c r="E221" i="5"/>
  <c r="E220" i="5" s="1"/>
  <c r="E219" i="5" s="1"/>
  <c r="E218" i="5" s="1"/>
  <c r="E217" i="5" s="1"/>
  <c r="E216" i="5" s="1"/>
  <c r="C221" i="5"/>
  <c r="C220" i="5" s="1"/>
  <c r="C219" i="5" s="1"/>
  <c r="C218" i="5" s="1"/>
  <c r="C217" i="5" s="1"/>
  <c r="C216" i="5" s="1"/>
  <c r="I220" i="5"/>
  <c r="H215" i="5"/>
  <c r="J215" i="5" s="1"/>
  <c r="F215" i="5"/>
  <c r="F214" i="5" s="1"/>
  <c r="F213" i="5" s="1"/>
  <c r="F212" i="5" s="1"/>
  <c r="F211" i="5" s="1"/>
  <c r="F210" i="5" s="1"/>
  <c r="D215" i="5"/>
  <c r="D214" i="5" s="1"/>
  <c r="D213" i="5" s="1"/>
  <c r="I214" i="5"/>
  <c r="H214" i="5"/>
  <c r="G214" i="5"/>
  <c r="G213" i="5" s="1"/>
  <c r="G212" i="5" s="1"/>
  <c r="G211" i="5" s="1"/>
  <c r="G210" i="5" s="1"/>
  <c r="E214" i="5"/>
  <c r="E213" i="5" s="1"/>
  <c r="E212" i="5" s="1"/>
  <c r="E211" i="5" s="1"/>
  <c r="C214" i="5"/>
  <c r="C213" i="5" s="1"/>
  <c r="C212" i="5" s="1"/>
  <c r="C211" i="5" s="1"/>
  <c r="C210" i="5" s="1"/>
  <c r="H213" i="5"/>
  <c r="H212" i="5" s="1"/>
  <c r="H211" i="5" s="1"/>
  <c r="H210" i="5" s="1"/>
  <c r="D212" i="5"/>
  <c r="D211" i="5" s="1"/>
  <c r="D210" i="5" s="1"/>
  <c r="E210" i="5"/>
  <c r="H209" i="5"/>
  <c r="J209" i="5" s="1"/>
  <c r="F209" i="5"/>
  <c r="F208" i="5" s="1"/>
  <c r="F207" i="5" s="1"/>
  <c r="F206" i="5" s="1"/>
  <c r="F205" i="5" s="1"/>
  <c r="F204" i="5" s="1"/>
  <c r="D209" i="5"/>
  <c r="D208" i="5" s="1"/>
  <c r="I208" i="5"/>
  <c r="H208" i="5"/>
  <c r="H207" i="5" s="1"/>
  <c r="H206" i="5" s="1"/>
  <c r="H205" i="5" s="1"/>
  <c r="H204" i="5" s="1"/>
  <c r="H203" i="5" s="1"/>
  <c r="G208" i="5"/>
  <c r="G207" i="5" s="1"/>
  <c r="E208" i="5"/>
  <c r="E207" i="5" s="1"/>
  <c r="E206" i="5" s="1"/>
  <c r="E205" i="5" s="1"/>
  <c r="E204" i="5" s="1"/>
  <c r="C208" i="5"/>
  <c r="C207" i="5" s="1"/>
  <c r="C206" i="5" s="1"/>
  <c r="C205" i="5" s="1"/>
  <c r="C204" i="5" s="1"/>
  <c r="I207" i="5"/>
  <c r="D207" i="5"/>
  <c r="D206" i="5" s="1"/>
  <c r="D205" i="5" s="1"/>
  <c r="D204" i="5" s="1"/>
  <c r="G206" i="5"/>
  <c r="G205" i="5" s="1"/>
  <c r="G204" i="5"/>
  <c r="G203" i="5" s="1"/>
  <c r="H202" i="5"/>
  <c r="J202" i="5" s="1"/>
  <c r="F202" i="5"/>
  <c r="D202" i="5"/>
  <c r="J201" i="5"/>
  <c r="F201" i="5"/>
  <c r="D201" i="5"/>
  <c r="I200" i="5"/>
  <c r="G200" i="5"/>
  <c r="G199" i="5" s="1"/>
  <c r="F200" i="5"/>
  <c r="F199" i="5" s="1"/>
  <c r="E200" i="5"/>
  <c r="E199" i="5" s="1"/>
  <c r="C200" i="5"/>
  <c r="C199" i="5" s="1"/>
  <c r="H198" i="5"/>
  <c r="J198" i="5" s="1"/>
  <c r="F198" i="5"/>
  <c r="F197" i="5" s="1"/>
  <c r="D198" i="5"/>
  <c r="I197" i="5"/>
  <c r="G197" i="5"/>
  <c r="E197" i="5"/>
  <c r="D197" i="5"/>
  <c r="C197" i="5"/>
  <c r="H196" i="5"/>
  <c r="J196" i="5" s="1"/>
  <c r="F196" i="5"/>
  <c r="F195" i="5" s="1"/>
  <c r="D196" i="5"/>
  <c r="I195" i="5"/>
  <c r="J195" i="5" s="1"/>
  <c r="H195" i="5"/>
  <c r="G195" i="5"/>
  <c r="E195" i="5"/>
  <c r="D195" i="5"/>
  <c r="C195" i="5"/>
  <c r="H194" i="5"/>
  <c r="J194" i="5" s="1"/>
  <c r="F194" i="5"/>
  <c r="F193" i="5" s="1"/>
  <c r="F192" i="5" s="1"/>
  <c r="D194" i="5"/>
  <c r="D193" i="5" s="1"/>
  <c r="I193" i="5"/>
  <c r="H193" i="5"/>
  <c r="G193" i="5"/>
  <c r="E193" i="5"/>
  <c r="E192" i="5" s="1"/>
  <c r="C193" i="5"/>
  <c r="C192" i="5" s="1"/>
  <c r="C191" i="5" s="1"/>
  <c r="C190" i="5" s="1"/>
  <c r="G192" i="5"/>
  <c r="G191" i="5" s="1"/>
  <c r="G190" i="5" s="1"/>
  <c r="D192" i="5"/>
  <c r="H189" i="5"/>
  <c r="J189" i="5" s="1"/>
  <c r="F189" i="5"/>
  <c r="D189" i="5"/>
  <c r="J188" i="5"/>
  <c r="F188" i="5"/>
  <c r="F187" i="5" s="1"/>
  <c r="F186" i="5" s="1"/>
  <c r="D188" i="5"/>
  <c r="I187" i="5"/>
  <c r="I186" i="5" s="1"/>
  <c r="G187" i="5"/>
  <c r="E187" i="5"/>
  <c r="C187" i="5"/>
  <c r="C186" i="5" s="1"/>
  <c r="G186" i="5"/>
  <c r="E186" i="5"/>
  <c r="H185" i="5"/>
  <c r="H184" i="5" s="1"/>
  <c r="F185" i="5"/>
  <c r="D185" i="5"/>
  <c r="D184" i="5" s="1"/>
  <c r="I184" i="5"/>
  <c r="J184" i="5" s="1"/>
  <c r="G184" i="5"/>
  <c r="F184" i="5"/>
  <c r="E184" i="5"/>
  <c r="C184" i="5"/>
  <c r="H183" i="5"/>
  <c r="F183" i="5"/>
  <c r="D183" i="5"/>
  <c r="D182" i="5" s="1"/>
  <c r="D179" i="5" s="1"/>
  <c r="I182" i="5"/>
  <c r="G182" i="5"/>
  <c r="F182" i="5"/>
  <c r="E182" i="5"/>
  <c r="C182" i="5"/>
  <c r="H181" i="5"/>
  <c r="H180" i="5" s="1"/>
  <c r="F181" i="5"/>
  <c r="D181" i="5"/>
  <c r="D180" i="5" s="1"/>
  <c r="I180" i="5"/>
  <c r="I179" i="5" s="1"/>
  <c r="G180" i="5"/>
  <c r="F180" i="5"/>
  <c r="E180" i="5"/>
  <c r="C180" i="5"/>
  <c r="C179" i="5" s="1"/>
  <c r="F179" i="5"/>
  <c r="F178" i="5" s="1"/>
  <c r="F177" i="5" s="1"/>
  <c r="H176" i="5"/>
  <c r="H175" i="5"/>
  <c r="F175" i="5"/>
  <c r="F173" i="5" s="1"/>
  <c r="F172" i="5" s="1"/>
  <c r="D175" i="5"/>
  <c r="J174" i="5"/>
  <c r="F174" i="5"/>
  <c r="D174" i="5"/>
  <c r="I173" i="5"/>
  <c r="G173" i="5"/>
  <c r="E173" i="5"/>
  <c r="E172" i="5" s="1"/>
  <c r="C173" i="5"/>
  <c r="C172" i="5" s="1"/>
  <c r="G172" i="5"/>
  <c r="J171" i="5"/>
  <c r="H171" i="5"/>
  <c r="H170" i="5" s="1"/>
  <c r="F171" i="5"/>
  <c r="F170" i="5" s="1"/>
  <c r="D171" i="5"/>
  <c r="D170" i="5" s="1"/>
  <c r="J170" i="5"/>
  <c r="I170" i="5"/>
  <c r="G170" i="5"/>
  <c r="E170" i="5"/>
  <c r="C170" i="5"/>
  <c r="H169" i="5"/>
  <c r="F169" i="5"/>
  <c r="D169" i="5"/>
  <c r="D168" i="5" s="1"/>
  <c r="I168" i="5"/>
  <c r="G168" i="5"/>
  <c r="F168" i="5"/>
  <c r="E168" i="5"/>
  <c r="C168" i="5"/>
  <c r="H167" i="5"/>
  <c r="F167" i="5"/>
  <c r="D167" i="5"/>
  <c r="D166" i="5" s="1"/>
  <c r="D165" i="5" s="1"/>
  <c r="I166" i="5"/>
  <c r="G166" i="5"/>
  <c r="F166" i="5"/>
  <c r="E166" i="5"/>
  <c r="C166" i="5"/>
  <c r="I165" i="5"/>
  <c r="C165" i="5"/>
  <c r="H162" i="5"/>
  <c r="F162" i="5"/>
  <c r="D162" i="5"/>
  <c r="J161" i="5"/>
  <c r="F161" i="5"/>
  <c r="F160" i="5" s="1"/>
  <c r="F159" i="5" s="1"/>
  <c r="D161" i="5"/>
  <c r="I160" i="5"/>
  <c r="I159" i="5" s="1"/>
  <c r="G160" i="5"/>
  <c r="G159" i="5" s="1"/>
  <c r="E160" i="5"/>
  <c r="E159" i="5" s="1"/>
  <c r="C160" i="5"/>
  <c r="C159" i="5" s="1"/>
  <c r="C151" i="5" s="1"/>
  <c r="C150" i="5" s="1"/>
  <c r="H158" i="5"/>
  <c r="J158" i="5" s="1"/>
  <c r="F158" i="5"/>
  <c r="F157" i="5" s="1"/>
  <c r="D158" i="5"/>
  <c r="I157" i="5"/>
  <c r="J157" i="5" s="1"/>
  <c r="G157" i="5"/>
  <c r="E157" i="5"/>
  <c r="D157" i="5"/>
  <c r="C157" i="5"/>
  <c r="H156" i="5"/>
  <c r="J156" i="5" s="1"/>
  <c r="F156" i="5"/>
  <c r="F155" i="5" s="1"/>
  <c r="D156" i="5"/>
  <c r="D155" i="5" s="1"/>
  <c r="I155" i="5"/>
  <c r="H155" i="5"/>
  <c r="G155" i="5"/>
  <c r="E155" i="5"/>
  <c r="C155" i="5"/>
  <c r="H154" i="5"/>
  <c r="J154" i="5" s="1"/>
  <c r="F154" i="5"/>
  <c r="F153" i="5" s="1"/>
  <c r="F152" i="5" s="1"/>
  <c r="D154" i="5"/>
  <c r="D153" i="5" s="1"/>
  <c r="I153" i="5"/>
  <c r="H153" i="5"/>
  <c r="G153" i="5"/>
  <c r="E153" i="5"/>
  <c r="C153" i="5"/>
  <c r="C152" i="5" s="1"/>
  <c r="I152" i="5"/>
  <c r="G152" i="5"/>
  <c r="H148" i="5"/>
  <c r="J148" i="5" s="1"/>
  <c r="F148" i="5"/>
  <c r="F146" i="5" s="1"/>
  <c r="F145" i="5" s="1"/>
  <c r="D148" i="5"/>
  <c r="H147" i="5"/>
  <c r="F147" i="5"/>
  <c r="D147" i="5"/>
  <c r="D146" i="5" s="1"/>
  <c r="D145" i="5" s="1"/>
  <c r="I146" i="5"/>
  <c r="G146" i="5"/>
  <c r="G145" i="5" s="1"/>
  <c r="E146" i="5"/>
  <c r="E145" i="5" s="1"/>
  <c r="C146" i="5"/>
  <c r="I145" i="5"/>
  <c r="C145" i="5"/>
  <c r="H144" i="5"/>
  <c r="F144" i="5"/>
  <c r="D144" i="5"/>
  <c r="D143" i="5" s="1"/>
  <c r="I143" i="5"/>
  <c r="G143" i="5"/>
  <c r="F143" i="5"/>
  <c r="E143" i="5"/>
  <c r="C143" i="5"/>
  <c r="H142" i="5"/>
  <c r="F142" i="5"/>
  <c r="D142" i="5"/>
  <c r="D141" i="5" s="1"/>
  <c r="I141" i="5"/>
  <c r="G141" i="5"/>
  <c r="G138" i="5" s="1"/>
  <c r="F141" i="5"/>
  <c r="E141" i="5"/>
  <c r="C141" i="5"/>
  <c r="C138" i="5" s="1"/>
  <c r="C137" i="5" s="1"/>
  <c r="J140" i="5"/>
  <c r="H140" i="5"/>
  <c r="H139" i="5" s="1"/>
  <c r="F140" i="5"/>
  <c r="D140" i="5"/>
  <c r="D139" i="5" s="1"/>
  <c r="D138" i="5" s="1"/>
  <c r="J139" i="5"/>
  <c r="I139" i="5"/>
  <c r="G139" i="5"/>
  <c r="F139" i="5"/>
  <c r="F138" i="5" s="1"/>
  <c r="E139" i="5"/>
  <c r="C139" i="5"/>
  <c r="C136" i="5"/>
  <c r="J135" i="5"/>
  <c r="H135" i="5"/>
  <c r="F135" i="5"/>
  <c r="D135" i="5"/>
  <c r="J134" i="5"/>
  <c r="H134" i="5"/>
  <c r="H133" i="5" s="1"/>
  <c r="H132" i="5" s="1"/>
  <c r="F134" i="5"/>
  <c r="D134" i="5"/>
  <c r="D133" i="5" s="1"/>
  <c r="D132" i="5" s="1"/>
  <c r="J133" i="5"/>
  <c r="I133" i="5"/>
  <c r="G133" i="5"/>
  <c r="F133" i="5"/>
  <c r="F132" i="5" s="1"/>
  <c r="E133" i="5"/>
  <c r="C133" i="5"/>
  <c r="I132" i="5"/>
  <c r="J132" i="5" s="1"/>
  <c r="G132" i="5"/>
  <c r="E132" i="5"/>
  <c r="C132" i="5"/>
  <c r="H131" i="5"/>
  <c r="H130" i="5" s="1"/>
  <c r="F131" i="5"/>
  <c r="F130" i="5" s="1"/>
  <c r="D131" i="5"/>
  <c r="D130" i="5" s="1"/>
  <c r="I130" i="5"/>
  <c r="J130" i="5" s="1"/>
  <c r="G130" i="5"/>
  <c r="E130" i="5"/>
  <c r="C130" i="5"/>
  <c r="J129" i="5"/>
  <c r="H129" i="5"/>
  <c r="H128" i="5" s="1"/>
  <c r="F129" i="5"/>
  <c r="D129" i="5"/>
  <c r="D128" i="5" s="1"/>
  <c r="J128" i="5"/>
  <c r="I128" i="5"/>
  <c r="G128" i="5"/>
  <c r="F128" i="5"/>
  <c r="E128" i="5"/>
  <c r="C128" i="5"/>
  <c r="H127" i="5"/>
  <c r="H126" i="5" s="1"/>
  <c r="F127" i="5"/>
  <c r="F126" i="5" s="1"/>
  <c r="D127" i="5"/>
  <c r="D126" i="5" s="1"/>
  <c r="I126" i="5"/>
  <c r="J126" i="5" s="1"/>
  <c r="G126" i="5"/>
  <c r="E126" i="5"/>
  <c r="E125" i="5" s="1"/>
  <c r="E124" i="5" s="1"/>
  <c r="E123" i="5" s="1"/>
  <c r="C126" i="5"/>
  <c r="C125" i="5"/>
  <c r="C124" i="5" s="1"/>
  <c r="C123" i="5" s="1"/>
  <c r="H121" i="5"/>
  <c r="H120" i="5" s="1"/>
  <c r="H119" i="5" s="1"/>
  <c r="H118" i="5" s="1"/>
  <c r="H117" i="5" s="1"/>
  <c r="H116" i="5" s="1"/>
  <c r="F121" i="5"/>
  <c r="D121" i="5"/>
  <c r="D120" i="5" s="1"/>
  <c r="D119" i="5" s="1"/>
  <c r="D118" i="5" s="1"/>
  <c r="D117" i="5" s="1"/>
  <c r="D116" i="5" s="1"/>
  <c r="I120" i="5"/>
  <c r="I119" i="5" s="1"/>
  <c r="I118" i="5" s="1"/>
  <c r="G120" i="5"/>
  <c r="G119" i="5" s="1"/>
  <c r="F120" i="5"/>
  <c r="E120" i="5"/>
  <c r="E119" i="5" s="1"/>
  <c r="E118" i="5" s="1"/>
  <c r="E117" i="5" s="1"/>
  <c r="E116" i="5" s="1"/>
  <c r="C120" i="5"/>
  <c r="C119" i="5" s="1"/>
  <c r="C118" i="5" s="1"/>
  <c r="C117" i="5" s="1"/>
  <c r="C116" i="5" s="1"/>
  <c r="F119" i="5"/>
  <c r="F118" i="5" s="1"/>
  <c r="F117" i="5" s="1"/>
  <c r="F116" i="5" s="1"/>
  <c r="G118" i="5"/>
  <c r="G117" i="5"/>
  <c r="G116" i="5" s="1"/>
  <c r="H115" i="5"/>
  <c r="J115" i="5" s="1"/>
  <c r="F115" i="5"/>
  <c r="D115" i="5"/>
  <c r="H114" i="5"/>
  <c r="H113" i="5" s="1"/>
  <c r="H112" i="5" s="1"/>
  <c r="F114" i="5"/>
  <c r="F113" i="5" s="1"/>
  <c r="F112" i="5" s="1"/>
  <c r="D114" i="5"/>
  <c r="D113" i="5" s="1"/>
  <c r="D112" i="5" s="1"/>
  <c r="I113" i="5"/>
  <c r="I112" i="5" s="1"/>
  <c r="G113" i="5"/>
  <c r="G112" i="5" s="1"/>
  <c r="E113" i="5"/>
  <c r="E112" i="5" s="1"/>
  <c r="C113" i="5"/>
  <c r="J112" i="5"/>
  <c r="C112" i="5"/>
  <c r="J111" i="5"/>
  <c r="H111" i="5"/>
  <c r="H110" i="5" s="1"/>
  <c r="F111" i="5"/>
  <c r="D111" i="5"/>
  <c r="D110" i="5" s="1"/>
  <c r="J110" i="5"/>
  <c r="I110" i="5"/>
  <c r="G110" i="5"/>
  <c r="F110" i="5"/>
  <c r="E110" i="5"/>
  <c r="C110" i="5"/>
  <c r="H109" i="5"/>
  <c r="H108" i="5" s="1"/>
  <c r="F109" i="5"/>
  <c r="D109" i="5"/>
  <c r="D108" i="5" s="1"/>
  <c r="I108" i="5"/>
  <c r="G108" i="5"/>
  <c r="F108" i="5"/>
  <c r="E108" i="5"/>
  <c r="C108" i="5"/>
  <c r="H107" i="5"/>
  <c r="F107" i="5"/>
  <c r="F106" i="5" s="1"/>
  <c r="D107" i="5"/>
  <c r="D106" i="5" s="1"/>
  <c r="I106" i="5"/>
  <c r="G106" i="5"/>
  <c r="E106" i="5"/>
  <c r="C106" i="5"/>
  <c r="I105" i="5"/>
  <c r="I104" i="5" s="1"/>
  <c r="H102" i="5"/>
  <c r="J102" i="5" s="1"/>
  <c r="F102" i="5"/>
  <c r="D102" i="5"/>
  <c r="H101" i="5"/>
  <c r="H100" i="5" s="1"/>
  <c r="H99" i="5" s="1"/>
  <c r="F101" i="5"/>
  <c r="D101" i="5"/>
  <c r="I100" i="5"/>
  <c r="J100" i="5" s="1"/>
  <c r="G100" i="5"/>
  <c r="F100" i="5"/>
  <c r="F99" i="5" s="1"/>
  <c r="E100" i="5"/>
  <c r="E99" i="5" s="1"/>
  <c r="D100" i="5"/>
  <c r="C100" i="5"/>
  <c r="G99" i="5"/>
  <c r="D99" i="5"/>
  <c r="C99" i="5"/>
  <c r="H98" i="5"/>
  <c r="H97" i="5" s="1"/>
  <c r="F98" i="5"/>
  <c r="D98" i="5"/>
  <c r="D97" i="5" s="1"/>
  <c r="I97" i="5"/>
  <c r="G97" i="5"/>
  <c r="F97" i="5"/>
  <c r="E97" i="5"/>
  <c r="C97" i="5"/>
  <c r="H96" i="5"/>
  <c r="F96" i="5"/>
  <c r="D96" i="5"/>
  <c r="I95" i="5"/>
  <c r="G95" i="5"/>
  <c r="F95" i="5"/>
  <c r="E95" i="5"/>
  <c r="D95" i="5"/>
  <c r="C95" i="5"/>
  <c r="J94" i="5"/>
  <c r="H94" i="5"/>
  <c r="H93" i="5" s="1"/>
  <c r="F94" i="5"/>
  <c r="F93" i="5" s="1"/>
  <c r="D94" i="5"/>
  <c r="J93" i="5"/>
  <c r="I93" i="5"/>
  <c r="G93" i="5"/>
  <c r="G92" i="5" s="1"/>
  <c r="E93" i="5"/>
  <c r="D93" i="5"/>
  <c r="C93" i="5"/>
  <c r="C92" i="5"/>
  <c r="C91" i="5" s="1"/>
  <c r="C90" i="5" s="1"/>
  <c r="G91" i="5"/>
  <c r="G90" i="5" s="1"/>
  <c r="H88" i="5"/>
  <c r="F88" i="5"/>
  <c r="D88" i="5"/>
  <c r="D86" i="5" s="1"/>
  <c r="J87" i="5"/>
  <c r="F87" i="5"/>
  <c r="D87" i="5"/>
  <c r="I86" i="5"/>
  <c r="I85" i="5" s="1"/>
  <c r="G86" i="5"/>
  <c r="E86" i="5"/>
  <c r="E85" i="5" s="1"/>
  <c r="E84" i="5" s="1"/>
  <c r="E83" i="5" s="1"/>
  <c r="E82" i="5" s="1"/>
  <c r="C86" i="5"/>
  <c r="C85" i="5" s="1"/>
  <c r="C84" i="5" s="1"/>
  <c r="C83" i="5" s="1"/>
  <c r="C82" i="5" s="1"/>
  <c r="G85" i="5"/>
  <c r="G84" i="5" s="1"/>
  <c r="G83" i="5" s="1"/>
  <c r="G82" i="5" s="1"/>
  <c r="D85" i="5"/>
  <c r="D84" i="5" s="1"/>
  <c r="D83" i="5" s="1"/>
  <c r="D82" i="5" s="1"/>
  <c r="H81" i="5"/>
  <c r="J81" i="5" s="1"/>
  <c r="F81" i="5"/>
  <c r="F80" i="5" s="1"/>
  <c r="F79" i="5" s="1"/>
  <c r="F77" i="5" s="1"/>
  <c r="F76" i="5" s="1"/>
  <c r="D81" i="5"/>
  <c r="D80" i="5" s="1"/>
  <c r="D79" i="5" s="1"/>
  <c r="D77" i="5" s="1"/>
  <c r="D76" i="5" s="1"/>
  <c r="I80" i="5"/>
  <c r="H80" i="5"/>
  <c r="H79" i="5" s="1"/>
  <c r="H77" i="5" s="1"/>
  <c r="G80" i="5"/>
  <c r="G79" i="5" s="1"/>
  <c r="E80" i="5"/>
  <c r="E79" i="5" s="1"/>
  <c r="E77" i="5" s="1"/>
  <c r="E76" i="5" s="1"/>
  <c r="C80" i="5"/>
  <c r="C79" i="5" s="1"/>
  <c r="C77" i="5" s="1"/>
  <c r="C76" i="5" s="1"/>
  <c r="I79" i="5"/>
  <c r="G77" i="5"/>
  <c r="G76" i="5"/>
  <c r="H72" i="5"/>
  <c r="F72" i="5"/>
  <c r="D72" i="5"/>
  <c r="J71" i="5"/>
  <c r="F71" i="5"/>
  <c r="D71" i="5"/>
  <c r="I70" i="5"/>
  <c r="G70" i="5"/>
  <c r="E70" i="5"/>
  <c r="C70" i="5"/>
  <c r="H69" i="5"/>
  <c r="F69" i="5"/>
  <c r="D69" i="5"/>
  <c r="D68" i="5" s="1"/>
  <c r="I68" i="5"/>
  <c r="G68" i="5"/>
  <c r="F68" i="5"/>
  <c r="E68" i="5"/>
  <c r="C68" i="5"/>
  <c r="I67" i="5"/>
  <c r="I66" i="5" s="1"/>
  <c r="G67" i="5"/>
  <c r="G66" i="5" s="1"/>
  <c r="G65" i="5" s="1"/>
  <c r="G64" i="5" s="1"/>
  <c r="J63" i="5"/>
  <c r="H63" i="5"/>
  <c r="F63" i="5"/>
  <c r="D63" i="5"/>
  <c r="J62" i="5"/>
  <c r="I62" i="5"/>
  <c r="H62" i="5"/>
  <c r="G62" i="5"/>
  <c r="F62" i="5"/>
  <c r="F61" i="5" s="1"/>
  <c r="E62" i="5"/>
  <c r="E61" i="5" s="1"/>
  <c r="D62" i="5"/>
  <c r="C62" i="5"/>
  <c r="J61" i="5"/>
  <c r="I61" i="5"/>
  <c r="G61" i="5"/>
  <c r="D61" i="5"/>
  <c r="C61" i="5"/>
  <c r="H60" i="5"/>
  <c r="J60" i="5" s="1"/>
  <c r="F60" i="5"/>
  <c r="D60" i="5"/>
  <c r="H59" i="5"/>
  <c r="J59" i="5" s="1"/>
  <c r="F59" i="5"/>
  <c r="D59" i="5"/>
  <c r="H58" i="5"/>
  <c r="J58" i="5" s="1"/>
  <c r="F58" i="5"/>
  <c r="D58" i="5"/>
  <c r="H57" i="5"/>
  <c r="J57" i="5" s="1"/>
  <c r="F57" i="5"/>
  <c r="D57" i="5"/>
  <c r="J56" i="5"/>
  <c r="F56" i="5"/>
  <c r="D56" i="5"/>
  <c r="I55" i="5"/>
  <c r="G55" i="5"/>
  <c r="E55" i="5"/>
  <c r="C55" i="5"/>
  <c r="J54" i="5"/>
  <c r="H54" i="5"/>
  <c r="H46" i="5" s="1"/>
  <c r="F54" i="5"/>
  <c r="D54" i="5"/>
  <c r="J53" i="5"/>
  <c r="F53" i="5"/>
  <c r="D53" i="5"/>
  <c r="J52" i="5"/>
  <c r="F52" i="5"/>
  <c r="D52" i="5"/>
  <c r="J51" i="5"/>
  <c r="F51" i="5"/>
  <c r="D51" i="5"/>
  <c r="J50" i="5"/>
  <c r="F50" i="5"/>
  <c r="D50" i="5"/>
  <c r="J49" i="5"/>
  <c r="F49" i="5"/>
  <c r="D49" i="5"/>
  <c r="J48" i="5"/>
  <c r="F48" i="5"/>
  <c r="D48" i="5"/>
  <c r="J47" i="5"/>
  <c r="F47" i="5"/>
  <c r="D47" i="5"/>
  <c r="I46" i="5"/>
  <c r="J46" i="5" s="1"/>
  <c r="G46" i="5"/>
  <c r="E46" i="5"/>
  <c r="D46" i="5"/>
  <c r="C46" i="5"/>
  <c r="H45" i="5"/>
  <c r="J45" i="5" s="1"/>
  <c r="F45" i="5"/>
  <c r="D45" i="5"/>
  <c r="H44" i="5"/>
  <c r="F44" i="5"/>
  <c r="D44" i="5"/>
  <c r="J43" i="5"/>
  <c r="F43" i="5"/>
  <c r="D43" i="5"/>
  <c r="J42" i="5"/>
  <c r="F42" i="5"/>
  <c r="D42" i="5"/>
  <c r="I41" i="5"/>
  <c r="G41" i="5"/>
  <c r="E41" i="5"/>
  <c r="C41" i="5"/>
  <c r="H40" i="5"/>
  <c r="J40" i="5" s="1"/>
  <c r="F40" i="5"/>
  <c r="D40" i="5"/>
  <c r="H39" i="5"/>
  <c r="J39" i="5" s="1"/>
  <c r="F39" i="5"/>
  <c r="D39" i="5"/>
  <c r="H38" i="5"/>
  <c r="H37" i="5" s="1"/>
  <c r="F38" i="5"/>
  <c r="D38" i="5"/>
  <c r="I37" i="5"/>
  <c r="J37" i="5" s="1"/>
  <c r="G37" i="5"/>
  <c r="G36" i="5" s="1"/>
  <c r="G35" i="5" s="1"/>
  <c r="G34" i="5" s="1"/>
  <c r="G33" i="5" s="1"/>
  <c r="G32" i="5" s="1"/>
  <c r="G31" i="5" s="1"/>
  <c r="E37" i="5"/>
  <c r="D37" i="5"/>
  <c r="C37" i="5"/>
  <c r="C36" i="5" s="1"/>
  <c r="H31" i="5"/>
  <c r="J30" i="5"/>
  <c r="D30" i="5"/>
  <c r="D29" i="5" s="1"/>
  <c r="D28" i="5" s="1"/>
  <c r="D27" i="5" s="1"/>
  <c r="D26" i="5" s="1"/>
  <c r="D25" i="5" s="1"/>
  <c r="I29" i="5"/>
  <c r="H29" i="5"/>
  <c r="H28" i="5" s="1"/>
  <c r="H27" i="5" s="1"/>
  <c r="H26" i="5" s="1"/>
  <c r="H25" i="5" s="1"/>
  <c r="G29" i="5"/>
  <c r="G28" i="5" s="1"/>
  <c r="F29" i="5"/>
  <c r="E29" i="5"/>
  <c r="C29" i="5"/>
  <c r="C28" i="5" s="1"/>
  <c r="C27" i="5" s="1"/>
  <c r="C26" i="5" s="1"/>
  <c r="C25" i="5" s="1"/>
  <c r="I28" i="5"/>
  <c r="F28" i="5"/>
  <c r="E28" i="5"/>
  <c r="I27" i="5"/>
  <c r="G27" i="5"/>
  <c r="F27" i="5"/>
  <c r="E27" i="5"/>
  <c r="E26" i="5" s="1"/>
  <c r="E25" i="5" s="1"/>
  <c r="G26" i="5"/>
  <c r="F26" i="5"/>
  <c r="F25" i="5" s="1"/>
  <c r="G25" i="5"/>
  <c r="H24" i="5"/>
  <c r="J24" i="5" s="1"/>
  <c r="F24" i="5"/>
  <c r="F23" i="5" s="1"/>
  <c r="F22" i="5" s="1"/>
  <c r="F21" i="5" s="1"/>
  <c r="F20" i="5" s="1"/>
  <c r="F19" i="5" s="1"/>
  <c r="D24" i="5"/>
  <c r="D23" i="5" s="1"/>
  <c r="D22" i="5" s="1"/>
  <c r="D21" i="5" s="1"/>
  <c r="D20" i="5" s="1"/>
  <c r="D19" i="5" s="1"/>
  <c r="I23" i="5"/>
  <c r="H23" i="5"/>
  <c r="H22" i="5" s="1"/>
  <c r="H21" i="5" s="1"/>
  <c r="H20" i="5" s="1"/>
  <c r="H19" i="5" s="1"/>
  <c r="H18" i="5" s="1"/>
  <c r="H17" i="5" s="1"/>
  <c r="H16" i="5" s="1"/>
  <c r="G23" i="5"/>
  <c r="G22" i="5" s="1"/>
  <c r="E23" i="5"/>
  <c r="C23" i="5"/>
  <c r="I22" i="5"/>
  <c r="J22" i="5" s="1"/>
  <c r="E22" i="5"/>
  <c r="C22" i="5"/>
  <c r="G21" i="5"/>
  <c r="E21" i="5"/>
  <c r="E20" i="5" s="1"/>
  <c r="E19" i="5" s="1"/>
  <c r="C21" i="5"/>
  <c r="C20" i="5" s="1"/>
  <c r="C19" i="5" s="1"/>
  <c r="C18" i="5" s="1"/>
  <c r="G20" i="5"/>
  <c r="G19" i="5"/>
  <c r="C17" i="5"/>
  <c r="H15" i="5"/>
  <c r="J15" i="5" s="1"/>
  <c r="F15" i="5"/>
  <c r="F14" i="5" s="1"/>
  <c r="F13" i="5" s="1"/>
  <c r="F12" i="5" s="1"/>
  <c r="F11" i="5" s="1"/>
  <c r="F10" i="5" s="1"/>
  <c r="F9" i="5" s="1"/>
  <c r="F8" i="5" s="1"/>
  <c r="F7" i="5" s="1"/>
  <c r="D15" i="5"/>
  <c r="D14" i="5" s="1"/>
  <c r="D13" i="5" s="1"/>
  <c r="D12" i="5" s="1"/>
  <c r="D11" i="5" s="1"/>
  <c r="D10" i="5" s="1"/>
  <c r="D9" i="5" s="1"/>
  <c r="D8" i="5" s="1"/>
  <c r="D7" i="5" s="1"/>
  <c r="I14" i="5"/>
  <c r="H14" i="5"/>
  <c r="G14" i="5"/>
  <c r="G13" i="5" s="1"/>
  <c r="G12" i="5" s="1"/>
  <c r="G11" i="5" s="1"/>
  <c r="G10" i="5" s="1"/>
  <c r="G9" i="5" s="1"/>
  <c r="G8" i="5" s="1"/>
  <c r="G7" i="5" s="1"/>
  <c r="E14" i="5"/>
  <c r="C14" i="5"/>
  <c r="C13" i="5" s="1"/>
  <c r="C12" i="5" s="1"/>
  <c r="C11" i="5" s="1"/>
  <c r="C10" i="5" s="1"/>
  <c r="C9" i="5" s="1"/>
  <c r="C8" i="5" s="1"/>
  <c r="C7" i="5" s="1"/>
  <c r="H13" i="5"/>
  <c r="H12" i="5" s="1"/>
  <c r="E13" i="5"/>
  <c r="E12" i="5" s="1"/>
  <c r="E11" i="5" s="1"/>
  <c r="E10" i="5" s="1"/>
  <c r="E9" i="5" s="1"/>
  <c r="H11" i="5"/>
  <c r="H10" i="5" s="1"/>
  <c r="H9" i="5" s="1"/>
  <c r="H8" i="5" s="1"/>
  <c r="H7" i="5" s="1"/>
  <c r="E8" i="5"/>
  <c r="E7" i="5" s="1"/>
  <c r="I16" i="3"/>
  <c r="H16" i="3"/>
  <c r="I15" i="3"/>
  <c r="H15" i="3"/>
  <c r="I14" i="3"/>
  <c r="H14" i="3"/>
  <c r="I13" i="3"/>
  <c r="H13" i="3"/>
  <c r="G12" i="3"/>
  <c r="I12" i="3" s="1"/>
  <c r="F12" i="3"/>
  <c r="E12" i="3"/>
  <c r="D12" i="3"/>
  <c r="D11" i="3" s="1"/>
  <c r="C12" i="3"/>
  <c r="B12" i="3"/>
  <c r="G11" i="3"/>
  <c r="F11" i="3"/>
  <c r="E11" i="3"/>
  <c r="C11" i="3"/>
  <c r="B11" i="3"/>
  <c r="H75" i="2"/>
  <c r="F75" i="2"/>
  <c r="K74" i="2"/>
  <c r="I73" i="2"/>
  <c r="K73" i="2" s="1"/>
  <c r="H73" i="2"/>
  <c r="G73" i="2"/>
  <c r="F73" i="2"/>
  <c r="E73" i="2"/>
  <c r="K72" i="2"/>
  <c r="F72" i="2"/>
  <c r="K71" i="2"/>
  <c r="F71" i="2"/>
  <c r="K70" i="2"/>
  <c r="F70" i="2"/>
  <c r="K69" i="2"/>
  <c r="F69" i="2"/>
  <c r="K68" i="2"/>
  <c r="F68" i="2"/>
  <c r="J68" i="2" s="1"/>
  <c r="F67" i="2"/>
  <c r="I66" i="2"/>
  <c r="K66" i="2" s="1"/>
  <c r="H66" i="2"/>
  <c r="G66" i="2"/>
  <c r="E66" i="2"/>
  <c r="H65" i="2"/>
  <c r="I63" i="2"/>
  <c r="H63" i="2"/>
  <c r="G63" i="2"/>
  <c r="F63" i="2"/>
  <c r="K62" i="2"/>
  <c r="F62" i="2"/>
  <c r="K61" i="2"/>
  <c r="K60" i="2"/>
  <c r="F60" i="2"/>
  <c r="J60" i="2" s="1"/>
  <c r="I59" i="2"/>
  <c r="H59" i="2"/>
  <c r="G59" i="2"/>
  <c r="E59" i="2"/>
  <c r="K57" i="2"/>
  <c r="F57" i="2"/>
  <c r="K56" i="2"/>
  <c r="F56" i="2"/>
  <c r="J56" i="2" s="1"/>
  <c r="I55" i="2"/>
  <c r="K55" i="2" s="1"/>
  <c r="G55" i="2"/>
  <c r="E55" i="2"/>
  <c r="K54" i="2"/>
  <c r="F54" i="2"/>
  <c r="K53" i="2"/>
  <c r="F53" i="2"/>
  <c r="J53" i="2" s="1"/>
  <c r="K52" i="2"/>
  <c r="F52" i="2"/>
  <c r="J52" i="2" s="1"/>
  <c r="K51" i="2"/>
  <c r="F51" i="2"/>
  <c r="J51" i="2" s="1"/>
  <c r="K50" i="2"/>
  <c r="F50" i="2"/>
  <c r="J50" i="2" s="1"/>
  <c r="K49" i="2"/>
  <c r="F49" i="2"/>
  <c r="K48" i="2"/>
  <c r="F48" i="2"/>
  <c r="J48" i="2" s="1"/>
  <c r="K47" i="2"/>
  <c r="F47" i="2"/>
  <c r="J47" i="2" s="1"/>
  <c r="K46" i="2"/>
  <c r="F46" i="2"/>
  <c r="I45" i="2"/>
  <c r="H45" i="2"/>
  <c r="G45" i="2"/>
  <c r="E45" i="2"/>
  <c r="K43" i="2"/>
  <c r="F43" i="2"/>
  <c r="J43" i="2" s="1"/>
  <c r="K42" i="2"/>
  <c r="F42" i="2"/>
  <c r="J42" i="2" s="1"/>
  <c r="K41" i="2"/>
  <c r="F41" i="2"/>
  <c r="J41" i="2" s="1"/>
  <c r="K40" i="2"/>
  <c r="F40" i="2"/>
  <c r="I39" i="2"/>
  <c r="K39" i="2" s="1"/>
  <c r="H39" i="2"/>
  <c r="G39" i="2"/>
  <c r="E39" i="2"/>
  <c r="K32" i="2"/>
  <c r="F32" i="2"/>
  <c r="F31" i="2" s="1"/>
  <c r="F30" i="2" s="1"/>
  <c r="I31" i="2"/>
  <c r="H31" i="2"/>
  <c r="H30" i="2" s="1"/>
  <c r="G31" i="2"/>
  <c r="E31" i="2"/>
  <c r="E30" i="2" s="1"/>
  <c r="G30" i="2"/>
  <c r="K29" i="2"/>
  <c r="F29" i="2"/>
  <c r="J29" i="2" s="1"/>
  <c r="K28" i="2"/>
  <c r="F28" i="2"/>
  <c r="J28" i="2" s="1"/>
  <c r="K27" i="2"/>
  <c r="F27" i="2"/>
  <c r="J27" i="2" s="1"/>
  <c r="K26" i="2"/>
  <c r="F26" i="2"/>
  <c r="J26" i="2" s="1"/>
  <c r="I25" i="2"/>
  <c r="K25" i="2" s="1"/>
  <c r="H25" i="2"/>
  <c r="G25" i="2"/>
  <c r="E25" i="2"/>
  <c r="K24" i="2"/>
  <c r="F24" i="2"/>
  <c r="K23" i="2"/>
  <c r="F23" i="2"/>
  <c r="J23" i="2" s="1"/>
  <c r="I22" i="2"/>
  <c r="K22" i="2" s="1"/>
  <c r="H22" i="2"/>
  <c r="G22" i="2"/>
  <c r="F22" i="2"/>
  <c r="E22" i="2"/>
  <c r="K21" i="2"/>
  <c r="F21" i="2"/>
  <c r="K20" i="2"/>
  <c r="F20" i="2"/>
  <c r="J20" i="2" s="1"/>
  <c r="K19" i="2"/>
  <c r="F19" i="2"/>
  <c r="J19" i="2" s="1"/>
  <c r="K18" i="2"/>
  <c r="F18" i="2"/>
  <c r="F17" i="2" s="1"/>
  <c r="I17" i="2"/>
  <c r="K17" i="2" s="1"/>
  <c r="H17" i="2"/>
  <c r="G17" i="2"/>
  <c r="E17" i="2"/>
  <c r="K16" i="2"/>
  <c r="F16" i="2"/>
  <c r="I15" i="2"/>
  <c r="H15" i="2"/>
  <c r="G15" i="2"/>
  <c r="F15" i="2"/>
  <c r="E15" i="2"/>
  <c r="K13" i="2"/>
  <c r="F13" i="2"/>
  <c r="J13" i="2" s="1"/>
  <c r="I12" i="2"/>
  <c r="H12" i="2"/>
  <c r="G12" i="2"/>
  <c r="E12" i="2"/>
  <c r="J33" i="1"/>
  <c r="F33" i="1"/>
  <c r="G33" i="1" s="1"/>
  <c r="L30" i="1"/>
  <c r="G30" i="1"/>
  <c r="K30" i="1" s="1"/>
  <c r="L23" i="1"/>
  <c r="L33" i="1" s="1"/>
  <c r="K23" i="1"/>
  <c r="K33" i="1" s="1"/>
  <c r="J23" i="1"/>
  <c r="H23" i="1"/>
  <c r="H33" i="1" s="1"/>
  <c r="F23" i="1"/>
  <c r="K22" i="1"/>
  <c r="I22" i="1"/>
  <c r="G22" i="1"/>
  <c r="G23" i="1" s="1"/>
  <c r="K21" i="1"/>
  <c r="I21" i="1"/>
  <c r="I23" i="1" s="1"/>
  <c r="I33" i="1" s="1"/>
  <c r="G21" i="1"/>
  <c r="H15" i="1"/>
  <c r="L14" i="1"/>
  <c r="K14" i="1"/>
  <c r="G14" i="1"/>
  <c r="K13" i="1"/>
  <c r="I13" i="1"/>
  <c r="I12" i="1" s="1"/>
  <c r="I15" i="1" s="1"/>
  <c r="G13" i="1"/>
  <c r="J12" i="1"/>
  <c r="H12" i="1"/>
  <c r="G12" i="1"/>
  <c r="F12" i="1"/>
  <c r="I11" i="1"/>
  <c r="G11" i="1"/>
  <c r="L10" i="1"/>
  <c r="K10" i="1"/>
  <c r="G10" i="1"/>
  <c r="J9" i="1"/>
  <c r="J15" i="1" s="1"/>
  <c r="I9" i="1"/>
  <c r="H9" i="1"/>
  <c r="G9" i="1"/>
  <c r="G15" i="1" s="1"/>
  <c r="F9" i="1"/>
  <c r="F15" i="1" s="1"/>
  <c r="K12" i="2" l="1"/>
  <c r="J22" i="2"/>
  <c r="K59" i="2"/>
  <c r="G65" i="2"/>
  <c r="I11" i="3"/>
  <c r="E65" i="2"/>
  <c r="H38" i="2"/>
  <c r="G38" i="2"/>
  <c r="F59" i="2"/>
  <c r="J59" i="2" s="1"/>
  <c r="E38" i="2"/>
  <c r="F55" i="2"/>
  <c r="K45" i="2"/>
  <c r="F45" i="2"/>
  <c r="F39" i="2"/>
  <c r="K31" i="2"/>
  <c r="G11" i="2"/>
  <c r="I11" i="2"/>
  <c r="H11" i="2"/>
  <c r="K15" i="2"/>
  <c r="E11" i="2"/>
  <c r="F12" i="2"/>
  <c r="C226" i="5"/>
  <c r="H269" i="5"/>
  <c r="J269" i="5" s="1"/>
  <c r="J14" i="5"/>
  <c r="I13" i="5"/>
  <c r="I21" i="5"/>
  <c r="J230" i="5"/>
  <c r="I229" i="5"/>
  <c r="I228" i="5" s="1"/>
  <c r="I227" i="5" s="1"/>
  <c r="J249" i="5"/>
  <c r="H247" i="5"/>
  <c r="G226" i="5"/>
  <c r="I422" i="5"/>
  <c r="J72" i="5"/>
  <c r="H70" i="5"/>
  <c r="J70" i="5" s="1"/>
  <c r="J162" i="5"/>
  <c r="H160" i="5"/>
  <c r="H159" i="5" s="1"/>
  <c r="H151" i="5" s="1"/>
  <c r="H182" i="5"/>
  <c r="J183" i="5"/>
  <c r="J518" i="5"/>
  <c r="J23" i="5"/>
  <c r="I117" i="5"/>
  <c r="J117" i="5" s="1"/>
  <c r="J118" i="5"/>
  <c r="H143" i="5"/>
  <c r="J143" i="5" s="1"/>
  <c r="J144" i="5"/>
  <c r="G165" i="5"/>
  <c r="G164" i="5" s="1"/>
  <c r="G163" i="5" s="1"/>
  <c r="H187" i="5"/>
  <c r="H186" i="5" s="1"/>
  <c r="I199" i="5"/>
  <c r="J199" i="5" s="1"/>
  <c r="J200" i="5"/>
  <c r="E18" i="5"/>
  <c r="E17" i="5" s="1"/>
  <c r="F37" i="5"/>
  <c r="D92" i="5"/>
  <c r="D91" i="5" s="1"/>
  <c r="D90" i="5" s="1"/>
  <c r="H106" i="5"/>
  <c r="J106" i="5" s="1"/>
  <c r="J107" i="5"/>
  <c r="F137" i="5"/>
  <c r="F136" i="5" s="1"/>
  <c r="E229" i="5"/>
  <c r="E228" i="5" s="1"/>
  <c r="E227" i="5" s="1"/>
  <c r="E226" i="5" s="1"/>
  <c r="F406" i="5"/>
  <c r="D55" i="5"/>
  <c r="E92" i="5"/>
  <c r="E91" i="5" s="1"/>
  <c r="E90" i="5" s="1"/>
  <c r="F125" i="5"/>
  <c r="F124" i="5" s="1"/>
  <c r="F123" i="5" s="1"/>
  <c r="F122" i="5" s="1"/>
  <c r="G151" i="5"/>
  <c r="G150" i="5" s="1"/>
  <c r="G149" i="5" s="1"/>
  <c r="J182" i="5"/>
  <c r="J186" i="5"/>
  <c r="C203" i="5"/>
  <c r="J214" i="5"/>
  <c r="I213" i="5"/>
  <c r="I212" i="5" s="1"/>
  <c r="F254" i="5"/>
  <c r="G482" i="5"/>
  <c r="J539" i="5"/>
  <c r="J38" i="5"/>
  <c r="F41" i="5"/>
  <c r="H68" i="5"/>
  <c r="H67" i="5" s="1"/>
  <c r="H66" i="5" s="1"/>
  <c r="H65" i="5" s="1"/>
  <c r="H64" i="5" s="1"/>
  <c r="J69" i="5"/>
  <c r="F92" i="5"/>
  <c r="I99" i="5"/>
  <c r="J99" i="5" s="1"/>
  <c r="J101" i="5"/>
  <c r="I125" i="5"/>
  <c r="J131" i="5"/>
  <c r="J145" i="5"/>
  <c r="H146" i="5"/>
  <c r="H145" i="5" s="1"/>
  <c r="J147" i="5"/>
  <c r="C164" i="5"/>
  <c r="C163" i="5" s="1"/>
  <c r="C149" i="5" s="1"/>
  <c r="D164" i="5"/>
  <c r="D163" i="5" s="1"/>
  <c r="J175" i="5"/>
  <c r="H173" i="5"/>
  <c r="H172" i="5" s="1"/>
  <c r="J187" i="5"/>
  <c r="F191" i="5"/>
  <c r="F190" i="5" s="1"/>
  <c r="F176" i="5" s="1"/>
  <c r="D200" i="5"/>
  <c r="D199" i="5" s="1"/>
  <c r="D191" i="5" s="1"/>
  <c r="D190" i="5" s="1"/>
  <c r="F230" i="5"/>
  <c r="F229" i="5" s="1"/>
  <c r="F228" i="5" s="1"/>
  <c r="F227" i="5" s="1"/>
  <c r="J251" i="5"/>
  <c r="H254" i="5"/>
  <c r="J254" i="5" s="1"/>
  <c r="J259" i="5"/>
  <c r="E284" i="5"/>
  <c r="E283" i="5" s="1"/>
  <c r="E282" i="5" s="1"/>
  <c r="E281" i="5" s="1"/>
  <c r="C294" i="5"/>
  <c r="C283" i="5" s="1"/>
  <c r="C282" i="5" s="1"/>
  <c r="C281" i="5" s="1"/>
  <c r="H418" i="5"/>
  <c r="H413" i="5" s="1"/>
  <c r="J419" i="5"/>
  <c r="C458" i="5"/>
  <c r="C457" i="5" s="1"/>
  <c r="C456" i="5" s="1"/>
  <c r="I472" i="5"/>
  <c r="C491" i="5"/>
  <c r="J498" i="5"/>
  <c r="I497" i="5"/>
  <c r="J497" i="5" s="1"/>
  <c r="C35" i="5"/>
  <c r="C34" i="5" s="1"/>
  <c r="C33" i="5" s="1"/>
  <c r="C32" i="5" s="1"/>
  <c r="C31" i="5" s="1"/>
  <c r="C16" i="5" s="1"/>
  <c r="F46" i="5"/>
  <c r="G125" i="5"/>
  <c r="G124" i="5" s="1"/>
  <c r="G123" i="5" s="1"/>
  <c r="D137" i="5"/>
  <c r="D136" i="5" s="1"/>
  <c r="D173" i="5"/>
  <c r="D172" i="5" s="1"/>
  <c r="C178" i="5"/>
  <c r="C177" i="5" s="1"/>
  <c r="C176" i="5" s="1"/>
  <c r="E191" i="5"/>
  <c r="E190" i="5" s="1"/>
  <c r="H197" i="5"/>
  <c r="J197" i="5" s="1"/>
  <c r="D233" i="5"/>
  <c r="G328" i="5"/>
  <c r="G327" i="5" s="1"/>
  <c r="I466" i="5"/>
  <c r="J542" i="5"/>
  <c r="G18" i="5"/>
  <c r="G17" i="5" s="1"/>
  <c r="G16" i="5" s="1"/>
  <c r="F18" i="5"/>
  <c r="F17" i="5" s="1"/>
  <c r="J27" i="5"/>
  <c r="I26" i="5"/>
  <c r="J28" i="5"/>
  <c r="E36" i="5"/>
  <c r="E35" i="5" s="1"/>
  <c r="E34" i="5" s="1"/>
  <c r="E33" i="5" s="1"/>
  <c r="E32" i="5" s="1"/>
  <c r="E31" i="5" s="1"/>
  <c r="E16" i="5" s="1"/>
  <c r="C67" i="5"/>
  <c r="C66" i="5" s="1"/>
  <c r="C65" i="5" s="1"/>
  <c r="C64" i="5" s="1"/>
  <c r="D70" i="5"/>
  <c r="D67" i="5" s="1"/>
  <c r="D66" i="5" s="1"/>
  <c r="D65" i="5" s="1"/>
  <c r="D64" i="5" s="1"/>
  <c r="F70" i="5"/>
  <c r="F67" i="5" s="1"/>
  <c r="F66" i="5" s="1"/>
  <c r="F65" i="5" s="1"/>
  <c r="F64" i="5" s="1"/>
  <c r="J97" i="5"/>
  <c r="G105" i="5"/>
  <c r="F105" i="5"/>
  <c r="F104" i="5" s="1"/>
  <c r="F103" i="5" s="1"/>
  <c r="E105" i="5"/>
  <c r="E104" i="5" s="1"/>
  <c r="E103" i="5" s="1"/>
  <c r="J113" i="5"/>
  <c r="J114" i="5"/>
  <c r="J127" i="5"/>
  <c r="J146" i="5"/>
  <c r="J153" i="5"/>
  <c r="F165" i="5"/>
  <c r="F164" i="5" s="1"/>
  <c r="F163" i="5" s="1"/>
  <c r="I192" i="5"/>
  <c r="H192" i="5"/>
  <c r="D203" i="5"/>
  <c r="H230" i="5"/>
  <c r="G229" i="5"/>
  <c r="G228" i="5" s="1"/>
  <c r="G227" i="5" s="1"/>
  <c r="D247" i="5"/>
  <c r="D246" i="5" s="1"/>
  <c r="D245" i="5" s="1"/>
  <c r="D244" i="5" s="1"/>
  <c r="J289" i="5"/>
  <c r="G294" i="5"/>
  <c r="F294" i="5"/>
  <c r="J382" i="5"/>
  <c r="I381" i="5"/>
  <c r="C381" i="5"/>
  <c r="C380" i="5" s="1"/>
  <c r="C379" i="5" s="1"/>
  <c r="C378" i="5" s="1"/>
  <c r="F414" i="5"/>
  <c r="F413" i="5" s="1"/>
  <c r="F412" i="5" s="1"/>
  <c r="F411" i="5" s="1"/>
  <c r="I413" i="5"/>
  <c r="I412" i="5" s="1"/>
  <c r="J418" i="5"/>
  <c r="H423" i="5"/>
  <c r="H422" i="5" s="1"/>
  <c r="J424" i="5"/>
  <c r="E436" i="5"/>
  <c r="H481" i="5"/>
  <c r="D482" i="5"/>
  <c r="G491" i="5"/>
  <c r="F520" i="5"/>
  <c r="F519" i="5" s="1"/>
  <c r="F518" i="5" s="1"/>
  <c r="J522" i="5"/>
  <c r="H520" i="5"/>
  <c r="H519" i="5" s="1"/>
  <c r="H518" i="5" s="1"/>
  <c r="J344" i="5"/>
  <c r="H341" i="5"/>
  <c r="J341" i="5" s="1"/>
  <c r="I356" i="5"/>
  <c r="D368" i="5"/>
  <c r="F368" i="5"/>
  <c r="H368" i="5"/>
  <c r="F382" i="5"/>
  <c r="F381" i="5" s="1"/>
  <c r="F380" i="5" s="1"/>
  <c r="F379" i="5" s="1"/>
  <c r="F378" i="5" s="1"/>
  <c r="I397" i="5"/>
  <c r="J398" i="5"/>
  <c r="C450" i="5"/>
  <c r="C449" i="5" s="1"/>
  <c r="C448" i="5" s="1"/>
  <c r="J489" i="5"/>
  <c r="I488" i="5"/>
  <c r="J488" i="5" s="1"/>
  <c r="G512" i="5"/>
  <c r="G511" i="5" s="1"/>
  <c r="G510" i="5" s="1"/>
  <c r="G509" i="5" s="1"/>
  <c r="J519" i="5"/>
  <c r="G531" i="5"/>
  <c r="G525" i="5" s="1"/>
  <c r="G524" i="5" s="1"/>
  <c r="G523" i="5" s="1"/>
  <c r="D539" i="5"/>
  <c r="D18" i="5"/>
  <c r="D17" i="5" s="1"/>
  <c r="J29" i="5"/>
  <c r="E67" i="5"/>
  <c r="E66" i="5" s="1"/>
  <c r="E65" i="5" s="1"/>
  <c r="E64" i="5" s="1"/>
  <c r="D105" i="5"/>
  <c r="D104" i="5" s="1"/>
  <c r="D103" i="5" s="1"/>
  <c r="C105" i="5"/>
  <c r="C104" i="5" s="1"/>
  <c r="C103" i="5" s="1"/>
  <c r="C89" i="5" s="1"/>
  <c r="J108" i="5"/>
  <c r="D125" i="5"/>
  <c r="E138" i="5"/>
  <c r="E137" i="5" s="1"/>
  <c r="E136" i="5" s="1"/>
  <c r="E122" i="5" s="1"/>
  <c r="E152" i="5"/>
  <c r="E151" i="5" s="1"/>
  <c r="E150" i="5" s="1"/>
  <c r="D152" i="5"/>
  <c r="D151" i="5" s="1"/>
  <c r="D150" i="5" s="1"/>
  <c r="D149" i="5" s="1"/>
  <c r="J155" i="5"/>
  <c r="D160" i="5"/>
  <c r="D159" i="5" s="1"/>
  <c r="E179" i="5"/>
  <c r="E178" i="5" s="1"/>
  <c r="E177" i="5" s="1"/>
  <c r="E176" i="5" s="1"/>
  <c r="J193" i="5"/>
  <c r="E203" i="5"/>
  <c r="J241" i="5"/>
  <c r="J266" i="5"/>
  <c r="C284" i="5"/>
  <c r="D285" i="5"/>
  <c r="D284" i="5" s="1"/>
  <c r="D283" i="5" s="1"/>
  <c r="D282" i="5" s="1"/>
  <c r="D281" i="5" s="1"/>
  <c r="J295" i="5"/>
  <c r="I309" i="5"/>
  <c r="J309" i="5" s="1"/>
  <c r="J318" i="5"/>
  <c r="I317" i="5"/>
  <c r="I316" i="5" s="1"/>
  <c r="I315" i="5" s="1"/>
  <c r="C329" i="5"/>
  <c r="C328" i="5" s="1"/>
  <c r="C327" i="5" s="1"/>
  <c r="F357" i="5"/>
  <c r="H357" i="5"/>
  <c r="H382" i="5"/>
  <c r="H381" i="5" s="1"/>
  <c r="H380" i="5" s="1"/>
  <c r="H379" i="5" s="1"/>
  <c r="H378" i="5" s="1"/>
  <c r="D397" i="5"/>
  <c r="I439" i="5"/>
  <c r="I438" i="5" s="1"/>
  <c r="J462" i="5"/>
  <c r="H458" i="5"/>
  <c r="H457" i="5" s="1"/>
  <c r="H467" i="5"/>
  <c r="H466" i="5" s="1"/>
  <c r="H465" i="5" s="1"/>
  <c r="H464" i="5" s="1"/>
  <c r="H473" i="5"/>
  <c r="H472" i="5" s="1"/>
  <c r="H471" i="5" s="1"/>
  <c r="J474" i="5"/>
  <c r="D500" i="5"/>
  <c r="J520" i="5"/>
  <c r="F539" i="5"/>
  <c r="D357" i="5"/>
  <c r="E356" i="5"/>
  <c r="E397" i="5"/>
  <c r="E396" i="5" s="1"/>
  <c r="E395" i="5" s="1"/>
  <c r="E413" i="5"/>
  <c r="E412" i="5" s="1"/>
  <c r="E411" i="5" s="1"/>
  <c r="E425" i="5"/>
  <c r="C512" i="5"/>
  <c r="C511" i="5" s="1"/>
  <c r="E512" i="5"/>
  <c r="E511" i="5" s="1"/>
  <c r="E510" i="5" s="1"/>
  <c r="E509" i="5" s="1"/>
  <c r="J535" i="5"/>
  <c r="F330" i="5"/>
  <c r="D341" i="5"/>
  <c r="H361" i="5"/>
  <c r="H356" i="5" s="1"/>
  <c r="D361" i="5"/>
  <c r="D356" i="5" s="1"/>
  <c r="D355" i="5" s="1"/>
  <c r="D354" i="5" s="1"/>
  <c r="I355" i="5"/>
  <c r="J410" i="5"/>
  <c r="G425" i="5"/>
  <c r="F467" i="5"/>
  <c r="F466" i="5" s="1"/>
  <c r="F465" i="5" s="1"/>
  <c r="F464" i="5" s="1"/>
  <c r="F436" i="5" s="1"/>
  <c r="C481" i="5"/>
  <c r="J508" i="5"/>
  <c r="F512" i="5"/>
  <c r="F511" i="5" s="1"/>
  <c r="D531" i="5"/>
  <c r="D525" i="5" s="1"/>
  <c r="D524" i="5" s="1"/>
  <c r="D523" i="5" s="1"/>
  <c r="J39" i="2"/>
  <c r="F91" i="5"/>
  <c r="F90" i="5" s="1"/>
  <c r="F89" i="5" s="1"/>
  <c r="G137" i="5"/>
  <c r="G136" i="5" s="1"/>
  <c r="G122" i="5" s="1"/>
  <c r="G75" i="5" s="1"/>
  <c r="G74" i="5" s="1"/>
  <c r="G73" i="5" s="1"/>
  <c r="J212" i="5"/>
  <c r="I211" i="5"/>
  <c r="D309" i="5"/>
  <c r="K15" i="1"/>
  <c r="L15" i="1"/>
  <c r="L12" i="1"/>
  <c r="I354" i="5"/>
  <c r="F25" i="2"/>
  <c r="J25" i="2" s="1"/>
  <c r="I322" i="5"/>
  <c r="J323" i="5"/>
  <c r="K9" i="1"/>
  <c r="K12" i="1"/>
  <c r="J18" i="2"/>
  <c r="J46" i="2"/>
  <c r="J55" i="2"/>
  <c r="I65" i="2"/>
  <c r="F55" i="5"/>
  <c r="F36" i="5" s="1"/>
  <c r="F35" i="5" s="1"/>
  <c r="F34" i="5" s="1"/>
  <c r="F33" i="5" s="1"/>
  <c r="I84" i="5"/>
  <c r="G104" i="5"/>
  <c r="G103" i="5" s="1"/>
  <c r="G89" i="5" s="1"/>
  <c r="J121" i="5"/>
  <c r="J179" i="5"/>
  <c r="I178" i="5"/>
  <c r="J310" i="5"/>
  <c r="J17" i="2"/>
  <c r="I30" i="2"/>
  <c r="J40" i="2"/>
  <c r="H55" i="5"/>
  <c r="J55" i="5" s="1"/>
  <c r="H95" i="5"/>
  <c r="H92" i="5" s="1"/>
  <c r="H91" i="5" s="1"/>
  <c r="H90" i="5" s="1"/>
  <c r="H89" i="5" s="1"/>
  <c r="J96" i="5"/>
  <c r="H166" i="5"/>
  <c r="J166" i="5" s="1"/>
  <c r="J167" i="5"/>
  <c r="J180" i="5"/>
  <c r="J181" i="5"/>
  <c r="J185" i="5"/>
  <c r="J220" i="5"/>
  <c r="I219" i="5"/>
  <c r="F246" i="5"/>
  <c r="F245" i="5" s="1"/>
  <c r="F244" i="5" s="1"/>
  <c r="D263" i="5"/>
  <c r="D262" i="5" s="1"/>
  <c r="D261" i="5" s="1"/>
  <c r="H294" i="5"/>
  <c r="J294" i="5" s="1"/>
  <c r="I300" i="5"/>
  <c r="J316" i="5"/>
  <c r="G320" i="5"/>
  <c r="D425" i="5"/>
  <c r="I526" i="5"/>
  <c r="J12" i="2"/>
  <c r="J79" i="5"/>
  <c r="I77" i="5"/>
  <c r="J152" i="5"/>
  <c r="I151" i="5"/>
  <c r="J288" i="5"/>
  <c r="H285" i="5"/>
  <c r="H284" i="5" s="1"/>
  <c r="H283" i="5" s="1"/>
  <c r="H282" i="5" s="1"/>
  <c r="I531" i="5"/>
  <c r="J32" i="2"/>
  <c r="F66" i="2"/>
  <c r="F65" i="2" s="1"/>
  <c r="I36" i="5"/>
  <c r="I92" i="5"/>
  <c r="J98" i="5"/>
  <c r="J109" i="5"/>
  <c r="I116" i="5"/>
  <c r="J116" i="5" s="1"/>
  <c r="J120" i="5"/>
  <c r="I138" i="5"/>
  <c r="J213" i="5"/>
  <c r="J237" i="5"/>
  <c r="H229" i="5"/>
  <c r="C320" i="5"/>
  <c r="J397" i="5"/>
  <c r="G413" i="5"/>
  <c r="G412" i="5" s="1"/>
  <c r="G411" i="5" s="1"/>
  <c r="G394" i="5" s="1"/>
  <c r="C425" i="5"/>
  <c r="L9" i="1"/>
  <c r="L13" i="1"/>
  <c r="J31" i="2"/>
  <c r="J45" i="2"/>
  <c r="H11" i="3"/>
  <c r="H12" i="3"/>
  <c r="I65" i="5"/>
  <c r="I38" i="2"/>
  <c r="D41" i="5"/>
  <c r="D36" i="5" s="1"/>
  <c r="D35" i="5" s="1"/>
  <c r="D34" i="5" s="1"/>
  <c r="D33" i="5" s="1"/>
  <c r="J44" i="5"/>
  <c r="H41" i="5"/>
  <c r="J95" i="5"/>
  <c r="J119" i="5"/>
  <c r="C122" i="5"/>
  <c r="H141" i="5"/>
  <c r="J141" i="5" s="1"/>
  <c r="J142" i="5"/>
  <c r="F151" i="5"/>
  <c r="F150" i="5" s="1"/>
  <c r="F149" i="5" s="1"/>
  <c r="J207" i="5"/>
  <c r="I206" i="5"/>
  <c r="I263" i="5"/>
  <c r="H278" i="5"/>
  <c r="J306" i="5"/>
  <c r="I305" i="5"/>
  <c r="J312" i="5"/>
  <c r="I450" i="5"/>
  <c r="F86" i="5"/>
  <c r="F85" i="5" s="1"/>
  <c r="F84" i="5" s="1"/>
  <c r="F83" i="5" s="1"/>
  <c r="F82" i="5" s="1"/>
  <c r="J88" i="5"/>
  <c r="H86" i="5"/>
  <c r="H85" i="5" s="1"/>
  <c r="H84" i="5" s="1"/>
  <c r="H83" i="5" s="1"/>
  <c r="H82" i="5" s="1"/>
  <c r="I124" i="5"/>
  <c r="D124" i="5"/>
  <c r="D123" i="5" s="1"/>
  <c r="D122" i="5" s="1"/>
  <c r="E165" i="5"/>
  <c r="E164" i="5" s="1"/>
  <c r="E163" i="5" s="1"/>
  <c r="H168" i="5"/>
  <c r="J168" i="5" s="1"/>
  <c r="J169" i="5"/>
  <c r="J173" i="5"/>
  <c r="I172" i="5"/>
  <c r="G179" i="5"/>
  <c r="G178" i="5" s="1"/>
  <c r="G177" i="5" s="1"/>
  <c r="G176" i="5" s="1"/>
  <c r="D187" i="5"/>
  <c r="D186" i="5" s="1"/>
  <c r="D178" i="5" s="1"/>
  <c r="D177" i="5" s="1"/>
  <c r="F203" i="5"/>
  <c r="G284" i="5"/>
  <c r="G283" i="5" s="1"/>
  <c r="G282" i="5" s="1"/>
  <c r="G281" i="5" s="1"/>
  <c r="F285" i="5"/>
  <c r="F284" i="5" s="1"/>
  <c r="J311" i="5"/>
  <c r="J313" i="5"/>
  <c r="J334" i="5"/>
  <c r="G355" i="5"/>
  <c r="G354" i="5" s="1"/>
  <c r="H407" i="5"/>
  <c r="H406" i="5" s="1"/>
  <c r="H396" i="5" s="1"/>
  <c r="H395" i="5" s="1"/>
  <c r="J408" i="5"/>
  <c r="D413" i="5"/>
  <c r="D412" i="5" s="1"/>
  <c r="D411" i="5" s="1"/>
  <c r="C413" i="5"/>
  <c r="C412" i="5" s="1"/>
  <c r="C411" i="5" s="1"/>
  <c r="C394" i="5" s="1"/>
  <c r="J458" i="5"/>
  <c r="I487" i="5"/>
  <c r="J487" i="5" s="1"/>
  <c r="I496" i="5"/>
  <c r="J496" i="5" s="1"/>
  <c r="G500" i="5"/>
  <c r="H503" i="5"/>
  <c r="H502" i="5" s="1"/>
  <c r="J504" i="5"/>
  <c r="H513" i="5"/>
  <c r="H512" i="5" s="1"/>
  <c r="H511" i="5" s="1"/>
  <c r="H510" i="5" s="1"/>
  <c r="H509" i="5" s="1"/>
  <c r="J514" i="5"/>
  <c r="D229" i="5"/>
  <c r="D228" i="5" s="1"/>
  <c r="D227" i="5" s="1"/>
  <c r="J315" i="5"/>
  <c r="J317" i="5"/>
  <c r="I329" i="5"/>
  <c r="E355" i="5"/>
  <c r="E354" i="5" s="1"/>
  <c r="E320" i="5" s="1"/>
  <c r="D381" i="5"/>
  <c r="D380" i="5" s="1"/>
  <c r="D379" i="5" s="1"/>
  <c r="D378" i="5" s="1"/>
  <c r="I406" i="5"/>
  <c r="I396" i="5" s="1"/>
  <c r="J413" i="5"/>
  <c r="J433" i="5"/>
  <c r="I432" i="5"/>
  <c r="J457" i="5"/>
  <c r="I456" i="5"/>
  <c r="J456" i="5" s="1"/>
  <c r="I478" i="5"/>
  <c r="I502" i="5"/>
  <c r="C510" i="5"/>
  <c r="C509" i="5" s="1"/>
  <c r="I512" i="5"/>
  <c r="J307" i="5"/>
  <c r="C356" i="5"/>
  <c r="C355" i="5" s="1"/>
  <c r="C354" i="5" s="1"/>
  <c r="J361" i="5"/>
  <c r="C439" i="5"/>
  <c r="C438" i="5" s="1"/>
  <c r="C437" i="5" s="1"/>
  <c r="C436" i="5" s="1"/>
  <c r="J484" i="5"/>
  <c r="I483" i="5"/>
  <c r="F482" i="5"/>
  <c r="F481" i="5" s="1"/>
  <c r="J493" i="5"/>
  <c r="I492" i="5"/>
  <c r="F491" i="5"/>
  <c r="E531" i="5"/>
  <c r="E525" i="5" s="1"/>
  <c r="E524" i="5" s="1"/>
  <c r="E523" i="5" s="1"/>
  <c r="F532" i="5"/>
  <c r="F531" i="5" s="1"/>
  <c r="F525" i="5" s="1"/>
  <c r="F524" i="5" s="1"/>
  <c r="F523" i="5" s="1"/>
  <c r="J534" i="5"/>
  <c r="H532" i="5"/>
  <c r="H531" i="5" s="1"/>
  <c r="J80" i="5"/>
  <c r="H105" i="5"/>
  <c r="H104" i="5" s="1"/>
  <c r="H103" i="5" s="1"/>
  <c r="J103" i="5" s="1"/>
  <c r="H125" i="5"/>
  <c r="J208" i="5"/>
  <c r="J221" i="5"/>
  <c r="J285" i="5"/>
  <c r="J291" i="5"/>
  <c r="J429" i="5"/>
  <c r="I428" i="5"/>
  <c r="H439" i="5"/>
  <c r="H438" i="5" s="1"/>
  <c r="J446" i="5"/>
  <c r="H451" i="5"/>
  <c r="H450" i="5" s="1"/>
  <c r="H449" i="5" s="1"/>
  <c r="H479" i="5"/>
  <c r="H478" i="5" s="1"/>
  <c r="H477" i="5" s="1"/>
  <c r="H476" i="5" s="1"/>
  <c r="H475" i="5" s="1"/>
  <c r="J480" i="5"/>
  <c r="H526" i="5"/>
  <c r="H525" i="5" s="1"/>
  <c r="H524" i="5" s="1"/>
  <c r="H523" i="5" s="1"/>
  <c r="D330" i="5"/>
  <c r="D329" i="5" s="1"/>
  <c r="D328" i="5" s="1"/>
  <c r="D327" i="5" s="1"/>
  <c r="J333" i="5"/>
  <c r="H330" i="5"/>
  <c r="F334" i="5"/>
  <c r="F341" i="5"/>
  <c r="J352" i="5"/>
  <c r="F361" i="5"/>
  <c r="F397" i="5"/>
  <c r="F396" i="5" s="1"/>
  <c r="F395" i="5" s="1"/>
  <c r="D406" i="5"/>
  <c r="D396" i="5" s="1"/>
  <c r="D395" i="5" s="1"/>
  <c r="G439" i="5"/>
  <c r="G438" i="5" s="1"/>
  <c r="G437" i="5" s="1"/>
  <c r="G436" i="5" s="1"/>
  <c r="D440" i="5"/>
  <c r="D439" i="5" s="1"/>
  <c r="D438" i="5" s="1"/>
  <c r="D437" i="5" s="1"/>
  <c r="D436" i="5" s="1"/>
  <c r="J485" i="5"/>
  <c r="J494" i="5"/>
  <c r="D520" i="5"/>
  <c r="D519" i="5" s="1"/>
  <c r="D518" i="5" s="1"/>
  <c r="J434" i="5"/>
  <c r="D512" i="5"/>
  <c r="D511" i="5" s="1"/>
  <c r="F11" i="2" l="1"/>
  <c r="J11" i="2" s="1"/>
  <c r="F38" i="2"/>
  <c r="K11" i="2"/>
  <c r="H355" i="5"/>
  <c r="H354" i="5" s="1"/>
  <c r="J356" i="5"/>
  <c r="J105" i="5"/>
  <c r="J472" i="5"/>
  <c r="J86" i="5"/>
  <c r="E394" i="5"/>
  <c r="J192" i="5"/>
  <c r="I191" i="5"/>
  <c r="J66" i="5"/>
  <c r="E89" i="5"/>
  <c r="F394" i="5"/>
  <c r="F329" i="5"/>
  <c r="F328" i="5" s="1"/>
  <c r="F327" i="5" s="1"/>
  <c r="H225" i="5"/>
  <c r="H224" i="5" s="1"/>
  <c r="H223" i="5" s="1"/>
  <c r="J407" i="5"/>
  <c r="D226" i="5"/>
  <c r="D176" i="5"/>
  <c r="D75" i="5" s="1"/>
  <c r="D74" i="5" s="1"/>
  <c r="D73" i="5" s="1"/>
  <c r="C75" i="5"/>
  <c r="C74" i="5" s="1"/>
  <c r="C73" i="5" s="1"/>
  <c r="J531" i="5"/>
  <c r="J67" i="5"/>
  <c r="J160" i="5"/>
  <c r="F32" i="5"/>
  <c r="F31" i="5" s="1"/>
  <c r="F16" i="5" s="1"/>
  <c r="J159" i="5"/>
  <c r="D89" i="5"/>
  <c r="D481" i="5"/>
  <c r="J26" i="5"/>
  <c r="I25" i="5"/>
  <c r="J25" i="5" s="1"/>
  <c r="J422" i="5"/>
  <c r="J13" i="5"/>
  <c r="I12" i="5"/>
  <c r="I465" i="5"/>
  <c r="J466" i="5"/>
  <c r="I471" i="5"/>
  <c r="E225" i="5"/>
  <c r="E224" i="5" s="1"/>
  <c r="E223" i="5" s="1"/>
  <c r="H263" i="5"/>
  <c r="H262" i="5" s="1"/>
  <c r="H261" i="5" s="1"/>
  <c r="F510" i="5"/>
  <c r="F509" i="5" s="1"/>
  <c r="J247" i="5"/>
  <c r="H246" i="5"/>
  <c r="J21" i="5"/>
  <c r="I20" i="5"/>
  <c r="D510" i="5"/>
  <c r="D509" i="5" s="1"/>
  <c r="F356" i="5"/>
  <c r="F355" i="5" s="1"/>
  <c r="F354" i="5" s="1"/>
  <c r="H329" i="5"/>
  <c r="H328" i="5" s="1"/>
  <c r="H327" i="5" s="1"/>
  <c r="J406" i="5"/>
  <c r="G481" i="5"/>
  <c r="G225" i="5" s="1"/>
  <c r="G224" i="5" s="1"/>
  <c r="G223" i="5" s="1"/>
  <c r="F283" i="5"/>
  <c r="F282" i="5" s="1"/>
  <c r="F281" i="5" s="1"/>
  <c r="F75" i="5"/>
  <c r="F74" i="5" s="1"/>
  <c r="F73" i="5" s="1"/>
  <c r="D32" i="5"/>
  <c r="D31" i="5" s="1"/>
  <c r="D16" i="5" s="1"/>
  <c r="J381" i="5"/>
  <c r="I380" i="5"/>
  <c r="J68" i="5"/>
  <c r="J467" i="5"/>
  <c r="J473" i="5"/>
  <c r="H412" i="5"/>
  <c r="H411" i="5" s="1"/>
  <c r="J423" i="5"/>
  <c r="F320" i="5"/>
  <c r="C225" i="5"/>
  <c r="C224" i="5" s="1"/>
  <c r="C223" i="5" s="1"/>
  <c r="J396" i="5"/>
  <c r="I395" i="5"/>
  <c r="J92" i="5"/>
  <c r="I91" i="5"/>
  <c r="I525" i="5"/>
  <c r="J84" i="5"/>
  <c r="I83" i="5"/>
  <c r="K65" i="2"/>
  <c r="J65" i="2"/>
  <c r="J354" i="5"/>
  <c r="J211" i="5"/>
  <c r="I210" i="5"/>
  <c r="J210" i="5" s="1"/>
  <c r="H138" i="5"/>
  <c r="H137" i="5" s="1"/>
  <c r="H136" i="5" s="1"/>
  <c r="J483" i="5"/>
  <c r="I482" i="5"/>
  <c r="J479" i="5"/>
  <c r="J438" i="5"/>
  <c r="I437" i="5"/>
  <c r="I123" i="5"/>
  <c r="H277" i="5"/>
  <c r="F226" i="5"/>
  <c r="I35" i="5"/>
  <c r="J532" i="5"/>
  <c r="J77" i="5"/>
  <c r="H165" i="5"/>
  <c r="J85" i="5"/>
  <c r="I321" i="5"/>
  <c r="J322" i="5"/>
  <c r="J355" i="5"/>
  <c r="I477" i="5"/>
  <c r="J478" i="5"/>
  <c r="D320" i="5"/>
  <c r="D225" i="5" s="1"/>
  <c r="D224" i="5" s="1"/>
  <c r="D223" i="5" s="1"/>
  <c r="J503" i="5"/>
  <c r="J330" i="5"/>
  <c r="I283" i="5"/>
  <c r="J439" i="5"/>
  <c r="I262" i="5"/>
  <c r="J263" i="5"/>
  <c r="K38" i="2"/>
  <c r="J38" i="2"/>
  <c r="I137" i="5"/>
  <c r="I511" i="5"/>
  <c r="J512" i="5"/>
  <c r="J432" i="5"/>
  <c r="I431" i="5"/>
  <c r="J431" i="5" s="1"/>
  <c r="D394" i="5"/>
  <c r="H124" i="5"/>
  <c r="H123" i="5" s="1"/>
  <c r="J125" i="5"/>
  <c r="J492" i="5"/>
  <c r="I491" i="5"/>
  <c r="J491" i="5" s="1"/>
  <c r="J450" i="5"/>
  <c r="I449" i="5"/>
  <c r="I470" i="5"/>
  <c r="J470" i="5" s="1"/>
  <c r="J471" i="5"/>
  <c r="J428" i="5"/>
  <c r="I427" i="5"/>
  <c r="J513" i="5"/>
  <c r="I501" i="5"/>
  <c r="J502" i="5"/>
  <c r="I411" i="5"/>
  <c r="J411" i="5" s="1"/>
  <c r="J412" i="5"/>
  <c r="I328" i="5"/>
  <c r="J329" i="5"/>
  <c r="J284" i="5"/>
  <c r="I164" i="5"/>
  <c r="J172" i="5"/>
  <c r="J451" i="5"/>
  <c r="J305" i="5"/>
  <c r="I304" i="5"/>
  <c r="J206" i="5"/>
  <c r="I205" i="5"/>
  <c r="J41" i="5"/>
  <c r="H36" i="5"/>
  <c r="H35" i="5" s="1"/>
  <c r="H34" i="5" s="1"/>
  <c r="H33" i="5" s="1"/>
  <c r="I64" i="5"/>
  <c r="J64" i="5" s="1"/>
  <c r="J65" i="5"/>
  <c r="H228" i="5"/>
  <c r="J229" i="5"/>
  <c r="I150" i="5"/>
  <c r="J151" i="5"/>
  <c r="J219" i="5"/>
  <c r="I218" i="5"/>
  <c r="E149" i="5"/>
  <c r="E75" i="5" s="1"/>
  <c r="E74" i="5" s="1"/>
  <c r="E73" i="5" s="1"/>
  <c r="J30" i="2"/>
  <c r="K30" i="2"/>
  <c r="J178" i="5"/>
  <c r="I177" i="5"/>
  <c r="J66" i="2"/>
  <c r="J104" i="5"/>
  <c r="J465" i="5" l="1"/>
  <c r="I464" i="5"/>
  <c r="J464" i="5" s="1"/>
  <c r="J20" i="5"/>
  <c r="I19" i="5"/>
  <c r="J191" i="5"/>
  <c r="I190" i="5"/>
  <c r="J190" i="5" s="1"/>
  <c r="H122" i="5"/>
  <c r="J138" i="5"/>
  <c r="J124" i="5"/>
  <c r="J380" i="5"/>
  <c r="I379" i="5"/>
  <c r="J246" i="5"/>
  <c r="H245" i="5"/>
  <c r="F225" i="5"/>
  <c r="F224" i="5" s="1"/>
  <c r="F223" i="5" s="1"/>
  <c r="J12" i="5"/>
  <c r="I11" i="5"/>
  <c r="J449" i="5"/>
  <c r="I448" i="5"/>
  <c r="J448" i="5" s="1"/>
  <c r="I510" i="5"/>
  <c r="J511" i="5"/>
  <c r="J283" i="5"/>
  <c r="I282" i="5"/>
  <c r="J321" i="5"/>
  <c r="J177" i="5"/>
  <c r="I176" i="5"/>
  <c r="J176" i="5" s="1"/>
  <c r="J150" i="5"/>
  <c r="J477" i="5"/>
  <c r="I476" i="5"/>
  <c r="H276" i="5"/>
  <c r="J218" i="5"/>
  <c r="I217" i="5"/>
  <c r="J304" i="5"/>
  <c r="I303" i="5"/>
  <c r="J303" i="5" s="1"/>
  <c r="I327" i="5"/>
  <c r="J327" i="5" s="1"/>
  <c r="J328" i="5"/>
  <c r="I500" i="5"/>
  <c r="J500" i="5" s="1"/>
  <c r="J501" i="5"/>
  <c r="J137" i="5"/>
  <c r="I136" i="5"/>
  <c r="J136" i="5" s="1"/>
  <c r="I261" i="5"/>
  <c r="J262" i="5"/>
  <c r="H164" i="5"/>
  <c r="H163" i="5" s="1"/>
  <c r="H149" i="5" s="1"/>
  <c r="H75" i="5" s="1"/>
  <c r="H74" i="5" s="1"/>
  <c r="H73" i="5" s="1"/>
  <c r="J165" i="5"/>
  <c r="J35" i="5"/>
  <c r="I34" i="5"/>
  <c r="I524" i="5"/>
  <c r="J525" i="5"/>
  <c r="J395" i="5"/>
  <c r="I394" i="5"/>
  <c r="J394" i="5" s="1"/>
  <c r="J205" i="5"/>
  <c r="I204" i="5"/>
  <c r="J427" i="5"/>
  <c r="I426" i="5"/>
  <c r="J482" i="5"/>
  <c r="J83" i="5"/>
  <c r="I82" i="5"/>
  <c r="J82" i="5" s="1"/>
  <c r="J91" i="5"/>
  <c r="I90" i="5"/>
  <c r="I436" i="5"/>
  <c r="J436" i="5" s="1"/>
  <c r="J437" i="5"/>
  <c r="H227" i="5"/>
  <c r="J227" i="5" s="1"/>
  <c r="J228" i="5"/>
  <c r="J164" i="5"/>
  <c r="I163" i="5"/>
  <c r="J163" i="5" s="1"/>
  <c r="J36" i="5"/>
  <c r="I122" i="5"/>
  <c r="J122" i="5" s="1"/>
  <c r="J123" i="5"/>
  <c r="J19" i="5" l="1"/>
  <c r="I18" i="5"/>
  <c r="I320" i="5"/>
  <c r="J320" i="5" s="1"/>
  <c r="J379" i="5"/>
  <c r="I378" i="5"/>
  <c r="J378" i="5" s="1"/>
  <c r="J11" i="5"/>
  <c r="I10" i="5"/>
  <c r="H244" i="5"/>
  <c r="J244" i="5" s="1"/>
  <c r="J245" i="5"/>
  <c r="I149" i="5"/>
  <c r="J149" i="5" s="1"/>
  <c r="J510" i="5"/>
  <c r="I509" i="5"/>
  <c r="J509" i="5" s="1"/>
  <c r="J426" i="5"/>
  <c r="I425" i="5"/>
  <c r="J425" i="5" s="1"/>
  <c r="J261" i="5"/>
  <c r="I226" i="5"/>
  <c r="J90" i="5"/>
  <c r="I89" i="5"/>
  <c r="J89" i="5" s="1"/>
  <c r="I481" i="5"/>
  <c r="J481" i="5" s="1"/>
  <c r="J204" i="5"/>
  <c r="I203" i="5"/>
  <c r="J203" i="5" s="1"/>
  <c r="J217" i="5"/>
  <c r="I216" i="5"/>
  <c r="J216" i="5" s="1"/>
  <c r="I475" i="5"/>
  <c r="J475" i="5" s="1"/>
  <c r="J476" i="5"/>
  <c r="J282" i="5"/>
  <c r="I281" i="5"/>
  <c r="J281" i="5" s="1"/>
  <c r="J34" i="5"/>
  <c r="I33" i="5"/>
  <c r="I523" i="5"/>
  <c r="J523" i="5" s="1"/>
  <c r="J524" i="5"/>
  <c r="J10" i="5" l="1"/>
  <c r="I9" i="5"/>
  <c r="J18" i="5"/>
  <c r="I17" i="5"/>
  <c r="J17" i="5" s="1"/>
  <c r="I75" i="5"/>
  <c r="I74" i="5" s="1"/>
  <c r="J226" i="5"/>
  <c r="I225" i="5"/>
  <c r="J75" i="5"/>
  <c r="J33" i="5"/>
  <c r="I32" i="5"/>
  <c r="J9" i="5" l="1"/>
  <c r="I8" i="5"/>
  <c r="J225" i="5"/>
  <c r="I224" i="5"/>
  <c r="I73" i="5"/>
  <c r="J73" i="5" s="1"/>
  <c r="J74" i="5"/>
  <c r="J32" i="5"/>
  <c r="I31" i="5"/>
  <c r="J8" i="5" l="1"/>
  <c r="I7" i="5"/>
  <c r="J7" i="5" s="1"/>
  <c r="J31" i="5"/>
  <c r="I16" i="5"/>
  <c r="J16" i="5" s="1"/>
  <c r="J224" i="5"/>
  <c r="I223" i="5"/>
  <c r="J223" i="5" s="1"/>
</calcChain>
</file>

<file path=xl/sharedStrings.xml><?xml version="1.0" encoding="utf-8"?>
<sst xmlns="http://schemas.openxmlformats.org/spreadsheetml/2006/main" count="882" uniqueCount="243">
  <si>
    <t>POLUGODIŠNJI IZVJEŠTAJ O IZVRŠENJU FINANCIJSKOG PLANA ZA 2023. GODINU</t>
  </si>
  <si>
    <t>I. OPĆI DIO</t>
  </si>
  <si>
    <t>A) SAŽETAK RAČUNA PRIHODA I RASHODA</t>
  </si>
  <si>
    <t>EUR/KN*</t>
  </si>
  <si>
    <t>Izvršenje prethodne godine</t>
  </si>
  <si>
    <t>Plan tekuće godine</t>
  </si>
  <si>
    <t>Izvršenje          01.01.-30.06.2023.</t>
  </si>
  <si>
    <t>Indeks</t>
  </si>
  <si>
    <t>KN</t>
  </si>
  <si>
    <t>4=3/1*100</t>
  </si>
  <si>
    <t>5=3/2*100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</si>
  <si>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</si>
  <si>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</si>
  <si>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</si>
  <si>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</si>
  <si>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</si>
  <si>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</si>
  <si>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</si>
  <si>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</si>
  <si>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</si>
  <si>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</si>
  <si>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</si>
  <si>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</si>
  <si>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</si>
  <si>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</si>
  <si>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</si>
  <si>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r>
      <rPr>
        <b/>
        <i/>
        <sz val="9"/>
        <color rgb="FF000000"/>
        <rFont val="Arial"/>
        <family val="2"/>
        <charset val="238"/>
      </rP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rgb="FF000000"/>
        <rFont val="Arial"/>
        <family val="2"/>
        <charset val="238"/>
      </rPr>
      <t>u kunama i u eurima</t>
    </r>
    <r>
      <rPr>
        <b/>
        <i/>
        <sz val="9"/>
        <color rgb="FF000000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</si>
  <si>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</si>
  <si>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</si>
  <si>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A. RAČUN PRIHODA I RASHODA </t>
  </si>
  <si>
    <t>Razred</t>
  </si>
  <si>
    <t>Skupina</t>
  </si>
  <si>
    <t>Izvor</t>
  </si>
  <si>
    <t>Naziv prihoda</t>
  </si>
  <si>
    <t>P</t>
  </si>
  <si>
    <t>kn</t>
  </si>
  <si>
    <t>5=4/2*100</t>
  </si>
  <si>
    <t>6=4/3*100</t>
  </si>
  <si>
    <t>Prihodi poslovanja</t>
  </si>
  <si>
    <t>Pomoći iz inozemstva i od subjekata unutar općeg proračuna</t>
  </si>
  <si>
    <t>5.K.</t>
  </si>
  <si>
    <t>Pomoći</t>
  </si>
  <si>
    <t>6.3.</t>
  </si>
  <si>
    <t>Donacije</t>
  </si>
  <si>
    <t>Prihodi od imovine</t>
  </si>
  <si>
    <t>3.3.</t>
  </si>
  <si>
    <t>Vlastiti prihodi</t>
  </si>
  <si>
    <t>Prihodi od upravnih i administrativnih pristojbi, pristojbi po posebnim propisima i naknada</t>
  </si>
  <si>
    <t>4.L.</t>
  </si>
  <si>
    <t>Prihodi za posebne namjene</t>
  </si>
  <si>
    <t>7.6.</t>
  </si>
  <si>
    <t>Prihodi od nefin.imov.i nadok.šteta s osnov.osig.</t>
  </si>
  <si>
    <t>Prihodi od prodaje proizvoda i robe te pruženih usluga i prihodi od donacija</t>
  </si>
  <si>
    <t>Prihodi iz nadležnog proračuna i od HZZO-a temeljem ugovornih obveza</t>
  </si>
  <si>
    <t>5.Đ.</t>
  </si>
  <si>
    <t>Ministarstvo poljoprivrede - Školska shema</t>
  </si>
  <si>
    <t>4.1.</t>
  </si>
  <si>
    <t>Decentralizirana sredstva-OŠ</t>
  </si>
  <si>
    <t>1.1.</t>
  </si>
  <si>
    <t>Opći prihodi i primici</t>
  </si>
  <si>
    <t>5.T.</t>
  </si>
  <si>
    <t>MZO-EFS III</t>
  </si>
  <si>
    <t>Vlastiti izvori</t>
  </si>
  <si>
    <t>Rezultat poslovanja</t>
  </si>
  <si>
    <t>4.F.</t>
  </si>
  <si>
    <t>Prihodi za posebne namjene - višak prihoda</t>
  </si>
  <si>
    <t>Naziv rashoda</t>
  </si>
  <si>
    <t>Rashodi poslovanja</t>
  </si>
  <si>
    <t>Rashodi za zaposlene</t>
  </si>
  <si>
    <t>Materijalni rashodi</t>
  </si>
  <si>
    <t>Decentralizirana sredstva</t>
  </si>
  <si>
    <t>Prihodi za posebne namjene-višak prihoda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</si>
  <si>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</si>
  <si>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</si>
  <si>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</si>
  <si>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</si>
  <si>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proizvedene dugotrajne imovine</t>
  </si>
  <si>
    <t>Rashodi za dodatna ulaganja na nefinancijskoj imovini</t>
  </si>
  <si>
    <t>RASHODI PREMA FUNKCIJSKOJ KLASIFIKACIJI</t>
  </si>
  <si>
    <t>BROJČANA OZNAKA I NAZIV</t>
  </si>
  <si>
    <t>Izvršenje 2021.</t>
  </si>
  <si>
    <t>Plan za 2023.</t>
  </si>
  <si>
    <t>Izvršenje 01.01.-30.06.2023.</t>
  </si>
  <si>
    <t>UKUPNI RASHODI</t>
  </si>
  <si>
    <t>09 Obrazovanje</t>
  </si>
  <si>
    <t>091 Predškolsko i osnovno obrazovanje</t>
  </si>
  <si>
    <t>096 Dodatne usluge u obrazovanju</t>
  </si>
  <si>
    <t>097 Istraživanje i razvoj obrazovanja</t>
  </si>
  <si>
    <t>098 Usluge u obrazovanju koje nisu drugdje svrstane</t>
  </si>
  <si>
    <t>B. RAČUN FINANCIRANJA</t>
  </si>
  <si>
    <t>Naziv</t>
  </si>
  <si>
    <t>Plan 2022.</t>
  </si>
  <si>
    <t>Projekcija 
za 2024.</t>
  </si>
  <si>
    <t>Projekcija 
za 2025.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</si>
  <si>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</si>
  <si>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</si>
  <si>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</si>
  <si>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</si>
  <si>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</si>
  <si>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II. POSEBNI DIO</t>
  </si>
  <si>
    <t>Šifra</t>
  </si>
  <si>
    <t xml:space="preserve">Naziv </t>
  </si>
  <si>
    <t>Izvršenje  01.01.-30.06.2023.</t>
  </si>
  <si>
    <t>eur</t>
  </si>
  <si>
    <t>4=3/2*100</t>
  </si>
  <si>
    <t xml:space="preserve">Glava 003006 </t>
  </si>
  <si>
    <t>Projekti i pogrami EU</t>
  </si>
  <si>
    <t xml:space="preserve">Glavni program P52 </t>
  </si>
  <si>
    <t>Projekti i programi EU</t>
  </si>
  <si>
    <t>PROGRAM 1001</t>
  </si>
  <si>
    <t>POTICANJE KORIŠTENJA SREDSTAVA IZ FONDOVA EU</t>
  </si>
  <si>
    <t>Tekući projekt T100011</t>
  </si>
  <si>
    <t>NOVA ŠKOLSKA SHEMA VOĆA I POVRĆA TE MLIJEKA I MLIJEČNIH PROIZVODA</t>
  </si>
  <si>
    <t>Ministarstvo poljoprivrede</t>
  </si>
  <si>
    <t>RASHODI POSLOVANJA</t>
  </si>
  <si>
    <t>Rashodi za materijal i energiju</t>
  </si>
  <si>
    <t>Materijal i sirovine</t>
  </si>
  <si>
    <t>Glava 004002</t>
  </si>
  <si>
    <t xml:space="preserve"> Osnovno školstvo</t>
  </si>
  <si>
    <t xml:space="preserve">Glavni program P51 </t>
  </si>
  <si>
    <t>Kapitalno ulaganje</t>
  </si>
  <si>
    <t>Kapitalna ulaganja u osnovno školstvo</t>
  </si>
  <si>
    <t>Kapitalni projekt K100109</t>
  </si>
  <si>
    <t>Rekonstrukcija svlačionica i izrada novog sportskog poda</t>
  </si>
  <si>
    <t>Dodatna ulaganja na građevinskim objektima</t>
  </si>
  <si>
    <t>Kapitalni projekt K100133</t>
  </si>
  <si>
    <t>Rekonstrukcija svlačionica</t>
  </si>
  <si>
    <t xml:space="preserve">Glavni program P15 </t>
  </si>
  <si>
    <t>Minimalni standard u osnovnom školstvu</t>
  </si>
  <si>
    <t>Minimalni standard u osnovnom školstvu - materijalni i financijski rashodi</t>
  </si>
  <si>
    <t>A100001</t>
  </si>
  <si>
    <t>Naknade troškova zaposlenima</t>
  </si>
  <si>
    <t>Službena putovanja</t>
  </si>
  <si>
    <t>Stručno usavršavanje zaposlenika</t>
  </si>
  <si>
    <t>Ostale naknade zaposlenima</t>
  </si>
  <si>
    <t>Uredski mater.i ost.mater.rashodi</t>
  </si>
  <si>
    <t>Energija</t>
  </si>
  <si>
    <t>Sitni inventar i auto-gume</t>
  </si>
  <si>
    <t>Služb.radna i zaštitna odjeća i obuća</t>
  </si>
  <si>
    <t>Rashodi za usluge</t>
  </si>
  <si>
    <t>Usluge telefona,pošte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</si>
  <si>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</si>
  <si>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</si>
  <si>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</si>
  <si>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</si>
  <si>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</si>
  <si>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</si>
  <si>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</si>
  <si>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</si>
  <si>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</si>
  <si>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</si>
  <si>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</si>
  <si>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Naknade i pristojbe</t>
  </si>
  <si>
    <t>Financijski  rashodi</t>
  </si>
  <si>
    <t>Ostali financijski rashodi</t>
  </si>
  <si>
    <t>Bankarske usluge i usluge pl.prometa</t>
  </si>
  <si>
    <t xml:space="preserve">A100002 </t>
  </si>
  <si>
    <t>Tekuće i investicijsko održavanje</t>
  </si>
  <si>
    <t>Mater.i dijelovi za tekuće i invest.održ.</t>
  </si>
  <si>
    <t>Usluge tekućeg i invest.održavanja</t>
  </si>
  <si>
    <t xml:space="preserve">Glava 004004 </t>
  </si>
  <si>
    <t>ŠKOLSTVO-OSTALE DECENTRALIZIRANE FUNKCIJE</t>
  </si>
  <si>
    <t>Glavni program P17</t>
  </si>
  <si>
    <t>Potrebe iznad minimalnog standarda</t>
  </si>
  <si>
    <t>Pojačani standard u školstvu</t>
  </si>
  <si>
    <t>T100002</t>
  </si>
  <si>
    <t>Županijska stručna vijeća</t>
  </si>
  <si>
    <t xml:space="preserve"> T100003</t>
  </si>
  <si>
    <t>Natjecanja</t>
  </si>
  <si>
    <t>Naknade za rad predstavničkih i izvršnih tijela, povjerenstava i slično</t>
  </si>
  <si>
    <t>T100031</t>
  </si>
  <si>
    <t>Prsten potpore III-pomoćnici u nastavi i stručni komunikacijski posrednici za učenike s teškoćama u razvoju</t>
  </si>
  <si>
    <t>Plaće (Bruto)</t>
  </si>
  <si>
    <t>Plaće za redovan rad</t>
  </si>
  <si>
    <t>Ostali rashodi za zaposlene</t>
  </si>
  <si>
    <t>Doprinosi na plaće</t>
  </si>
  <si>
    <t>Doprinosi za obvezno zdr.osiguranje</t>
  </si>
  <si>
    <t>Naknade za prijevoz, rad na terenu</t>
  </si>
  <si>
    <t xml:space="preserve">T100041 </t>
  </si>
  <si>
    <t>E-tehničar</t>
  </si>
  <si>
    <t xml:space="preserve">T100047 </t>
  </si>
  <si>
    <t>Prsten potpore IV-pomoćnici u nastavi i stručni komunikacijski posrednici za učenike s teškoćama u razvoju</t>
  </si>
  <si>
    <t xml:space="preserve">T100054 </t>
  </si>
  <si>
    <t>Prsten potpore V.-pomoćnici u nastavi i stručni komunikacijski posrednici za učenike s teškoćama u razvoju</t>
  </si>
  <si>
    <t>T100055</t>
  </si>
  <si>
    <t>Prsten potpore VI.-pomoćnici u nastavi i stručni komunikacijski posrednici za učenike s teškoćama u razvoju</t>
  </si>
  <si>
    <t xml:space="preserve">Program 1002   </t>
  </si>
  <si>
    <t xml:space="preserve">T100001 </t>
  </si>
  <si>
    <t>Oprema škola</t>
  </si>
  <si>
    <t>Rashodi za nabavu proizvedene dugotrajne  imovine</t>
  </si>
  <si>
    <t>Postrojenja i oprema</t>
  </si>
  <si>
    <t>Uredska oprema i namještaj</t>
  </si>
  <si>
    <t xml:space="preserve"> Dodatna ulaganja</t>
  </si>
  <si>
    <t xml:space="preserve">Program 1003  </t>
  </si>
  <si>
    <t>Tekuće i investicijsko održavanje u školstvu</t>
  </si>
  <si>
    <t xml:space="preserve">A100001 </t>
  </si>
  <si>
    <t xml:space="preserve">Glava 004008 </t>
  </si>
  <si>
    <t>Osnovne i srednje škole izvan županijskog proračuna</t>
  </si>
  <si>
    <t xml:space="preserve">Glavni program P63 </t>
  </si>
  <si>
    <t>Programi osnovnih škola izvan županijskog proračuna</t>
  </si>
  <si>
    <t xml:space="preserve">Program 1001 </t>
  </si>
  <si>
    <t>A100002</t>
  </si>
  <si>
    <t>Administrativno, tehničko i stručno osoblje</t>
  </si>
  <si>
    <t>Plaće za prekovremeni rad</t>
  </si>
  <si>
    <t>Plaće za posebne uvjete rada</t>
  </si>
  <si>
    <t>Doprinosi za obvezno osiguranje u slučaju nezaposlenosti</t>
  </si>
  <si>
    <t>Troškovi sudskih postupaka</t>
  </si>
  <si>
    <t>Zatezne kamate</t>
  </si>
  <si>
    <t xml:space="preserve"> T100002 </t>
  </si>
  <si>
    <t xml:space="preserve">T100003 </t>
  </si>
  <si>
    <t>Školska kuhinja</t>
  </si>
  <si>
    <t xml:space="preserve">Prihodi za posebne namjene - višak prihoda </t>
  </si>
  <si>
    <t xml:space="preserve">T100004 </t>
  </si>
  <si>
    <t>Školski sportski klub</t>
  </si>
  <si>
    <t xml:space="preserve">T100006 </t>
  </si>
  <si>
    <t>Produženi boravak</t>
  </si>
  <si>
    <t xml:space="preserve">T100008 </t>
  </si>
  <si>
    <t>Učeničke zadruge</t>
  </si>
  <si>
    <t xml:space="preserve">T100012 </t>
  </si>
  <si>
    <t>Komunikacijska oprema</t>
  </si>
  <si>
    <t>Oprema za grijanje, vent.i hlađenje</t>
  </si>
  <si>
    <t>Sportska i glazbena oprema</t>
  </si>
  <si>
    <t>Uređaji, strojevi i oprema za ost.namjene</t>
  </si>
  <si>
    <t>Knjige, umjetnička djela i ostale izložbene vrijednosti</t>
  </si>
  <si>
    <t>Knjige u knjižnicama</t>
  </si>
  <si>
    <t>Prihodi od nefinancijske imovine i nadok.šteta s osnove osig.</t>
  </si>
  <si>
    <t xml:space="preserve">T100019 </t>
  </si>
  <si>
    <t>Prijevoz učenika s teškoćama</t>
  </si>
  <si>
    <t xml:space="preserve">T100020 </t>
  </si>
  <si>
    <t>Financiranje nabave udžbenika u OŠ</t>
  </si>
  <si>
    <t>Ostale naknade građanima i kućanstvima iz proračuna</t>
  </si>
  <si>
    <t>Naknade građanima i kućanstvima u naravi</t>
  </si>
  <si>
    <t>Knjige u knjižnicama, udžbenici</t>
  </si>
  <si>
    <t xml:space="preserve">T100023 </t>
  </si>
  <si>
    <t>Provedba kurikularne reforme</t>
  </si>
  <si>
    <t xml:space="preserve">T100026 </t>
  </si>
  <si>
    <t>Školska sportska društva</t>
  </si>
  <si>
    <t>T100027</t>
  </si>
  <si>
    <t>Opskrba besplatnim zalihama menstrualnih higijenskih potrepština</t>
  </si>
  <si>
    <t xml:space="preserve">Ostali rashodi  </t>
  </si>
  <si>
    <t>Tekuće donacije</t>
  </si>
  <si>
    <t>Tekuće donacije u naravi</t>
  </si>
  <si>
    <t>Izvršenje        01.01.-30.06.2023.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</si>
</sst>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i/>
      <u/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EEBF7"/>
        <bgColor rgb="FFF2F2F2"/>
      </patternFill>
    </fill>
    <fill>
      <patternFill patternType="solid">
        <fgColor rgb="FFD9D9D9"/>
        <bgColor rgb="FFBDD7EE"/>
      </patternFill>
    </fill>
    <fill>
      <patternFill patternType="solid">
        <fgColor rgb="FFF2F2F2"/>
        <bgColor rgb="FFDEEBF7"/>
      </patternFill>
    </fill>
    <fill>
      <patternFill patternType="solid">
        <fgColor rgb="FF385724"/>
        <bgColor rgb="FF333300"/>
      </patternFill>
    </fill>
    <fill>
      <patternFill patternType="solid">
        <fgColor rgb="FF548235"/>
        <bgColor rgb="FF339966"/>
      </patternFill>
    </fill>
    <fill>
      <patternFill patternType="solid">
        <fgColor rgb="FFA9D18E"/>
        <bgColor rgb="FFC5E0B4"/>
      </patternFill>
    </fill>
    <fill>
      <patternFill patternType="solid">
        <fgColor rgb="FFC5E0B4"/>
        <bgColor rgb="FFD9D9D9"/>
      </patternFill>
    </fill>
    <fill>
      <patternFill patternType="solid">
        <fgColor rgb="FFBDD7EE"/>
        <bgColor rgb="FFD9D9D9"/>
      </patternFill>
    </fill>
    <fill>
      <patternFill patternType="solid">
        <fgColor rgb="FFBFBFBF"/>
        <bgColor rgb="FFBDD7E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2F2F2"/>
      </patternFill>
    </fill>
    <fill>
      <patternFill patternType="solid">
        <fgColor theme="8" tint="0.59999389629810485"/>
        <b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D9D9D9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7" fillId="4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0" fontId="9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right"/>
    </xf>
    <xf numFmtId="4" fontId="7" fillId="4" borderId="4" xfId="0" applyNumberFormat="1" applyFont="1" applyFill="1" applyBorder="1" applyAlignment="1">
      <alignment horizontal="right"/>
    </xf>
    <xf numFmtId="4" fontId="7" fillId="3" borderId="2" xfId="0" applyNumberFormat="1" applyFont="1" applyFill="1" applyBorder="1" applyAlignment="1">
      <alignment horizontal="right"/>
    </xf>
    <xf numFmtId="4" fontId="0" fillId="0" borderId="0" xfId="0" applyNumberFormat="1"/>
    <xf numFmtId="0" fontId="11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4" fontId="7" fillId="2" borderId="5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4" fontId="10" fillId="2" borderId="5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/>
    </xf>
    <xf numFmtId="0" fontId="15" fillId="2" borderId="4" xfId="0" applyFont="1" applyFill="1" applyBorder="1" applyAlignment="1">
      <alignment horizontal="left"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4" fontId="10" fillId="2" borderId="5" xfId="0" applyNumberFormat="1" applyFont="1" applyFill="1" applyBorder="1" applyAlignment="1">
      <alignment horizontal="right" wrapText="1"/>
    </xf>
    <xf numFmtId="4" fontId="10" fillId="2" borderId="5" xfId="0" applyNumberFormat="1" applyFont="1" applyFill="1" applyBorder="1" applyAlignment="1">
      <alignment horizontal="right"/>
    </xf>
    <xf numFmtId="0" fontId="15" fillId="2" borderId="4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4" xfId="0" applyFont="1" applyFill="1" applyBorder="1"/>
    <xf numFmtId="0" fontId="7" fillId="6" borderId="5" xfId="0" applyFont="1" applyFill="1" applyBorder="1"/>
    <xf numFmtId="4" fontId="7" fillId="6" borderId="5" xfId="0" applyNumberFormat="1" applyFont="1" applyFill="1" applyBorder="1" applyAlignment="1">
      <alignment horizontal="right" vertical="center" wrapText="1"/>
    </xf>
    <xf numFmtId="0" fontId="7" fillId="7" borderId="4" xfId="0" applyFont="1" applyFill="1" applyBorder="1"/>
    <xf numFmtId="0" fontId="7" fillId="7" borderId="5" xfId="0" applyFont="1" applyFill="1" applyBorder="1"/>
    <xf numFmtId="4" fontId="7" fillId="7" borderId="5" xfId="0" applyNumberFormat="1" applyFont="1" applyFill="1" applyBorder="1" applyAlignment="1">
      <alignment horizontal="right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4" fontId="7" fillId="8" borderId="5" xfId="0" applyNumberFormat="1" applyFont="1" applyFill="1" applyBorder="1" applyAlignment="1">
      <alignment horizontal="right"/>
    </xf>
    <xf numFmtId="4" fontId="7" fillId="8" borderId="5" xfId="0" applyNumberFormat="1" applyFont="1" applyFill="1" applyBorder="1" applyAlignment="1">
      <alignment horizontal="right" vertical="center" wrapText="1"/>
    </xf>
    <xf numFmtId="0" fontId="7" fillId="9" borderId="4" xfId="0" applyFont="1" applyFill="1" applyBorder="1" applyAlignment="1">
      <alignment horizontal="left" vertical="center" wrapText="1"/>
    </xf>
    <xf numFmtId="0" fontId="7" fillId="9" borderId="5" xfId="0" applyFont="1" applyFill="1" applyBorder="1" applyAlignment="1">
      <alignment horizontal="left" vertical="center" wrapText="1"/>
    </xf>
    <xf numFmtId="4" fontId="7" fillId="9" borderId="5" xfId="0" applyNumberFormat="1" applyFont="1" applyFill="1" applyBorder="1" applyAlignment="1">
      <alignment horizontal="right"/>
    </xf>
    <xf numFmtId="4" fontId="7" fillId="9" borderId="5" xfId="0" applyNumberFormat="1" applyFont="1" applyFill="1" applyBorder="1" applyAlignment="1">
      <alignment horizontal="right" vertical="center" wrapText="1"/>
    </xf>
    <xf numFmtId="0" fontId="16" fillId="10" borderId="4" xfId="0" applyFont="1" applyFill="1" applyBorder="1" applyAlignment="1">
      <alignment horizontal="left" vertical="center" wrapText="1"/>
    </xf>
    <xf numFmtId="0" fontId="16" fillId="10" borderId="5" xfId="0" applyFont="1" applyFill="1" applyBorder="1" applyAlignment="1">
      <alignment horizontal="left" vertical="center" wrapText="1"/>
    </xf>
    <xf numFmtId="4" fontId="7" fillId="10" borderId="5" xfId="0" applyNumberFormat="1" applyFont="1" applyFill="1" applyBorder="1" applyAlignment="1">
      <alignment horizontal="right"/>
    </xf>
    <xf numFmtId="4" fontId="7" fillId="10" borderId="5" xfId="0" applyNumberFormat="1" applyFont="1" applyFill="1" applyBorder="1" applyAlignment="1">
      <alignment horizontal="right" vertical="center" wrapText="1"/>
    </xf>
    <xf numFmtId="3" fontId="7" fillId="11" borderId="4" xfId="0" applyNumberFormat="1" applyFont="1" applyFill="1" applyBorder="1" applyAlignment="1">
      <alignment horizontal="center"/>
    </xf>
    <xf numFmtId="3" fontId="7" fillId="11" borderId="4" xfId="0" applyNumberFormat="1" applyFont="1" applyFill="1" applyBorder="1" applyAlignment="1">
      <alignment wrapText="1"/>
    </xf>
    <xf numFmtId="4" fontId="7" fillId="11" borderId="5" xfId="0" applyNumberFormat="1" applyFont="1" applyFill="1" applyBorder="1" applyAlignment="1">
      <alignment horizontal="right"/>
    </xf>
    <xf numFmtId="4" fontId="7" fillId="0" borderId="5" xfId="0" applyNumberFormat="1" applyFont="1" applyBorder="1" applyAlignment="1">
      <alignment horizontal="right" vertical="center" wrapText="1"/>
    </xf>
    <xf numFmtId="3" fontId="7" fillId="4" borderId="4" xfId="0" applyNumberFormat="1" applyFont="1" applyFill="1" applyBorder="1" applyAlignment="1">
      <alignment horizontal="center"/>
    </xf>
    <xf numFmtId="3" fontId="7" fillId="4" borderId="4" xfId="0" applyNumberFormat="1" applyFont="1" applyFill="1" applyBorder="1" applyAlignment="1">
      <alignment wrapText="1"/>
    </xf>
    <xf numFmtId="4" fontId="7" fillId="4" borderId="5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7" fillId="6" borderId="2" xfId="0" applyFont="1" applyFill="1" applyBorder="1"/>
    <xf numFmtId="4" fontId="7" fillId="6" borderId="5" xfId="0" applyNumberFormat="1" applyFont="1" applyFill="1" applyBorder="1" applyAlignment="1">
      <alignment horizontal="right"/>
    </xf>
    <xf numFmtId="4" fontId="7" fillId="7" borderId="5" xfId="0" applyNumberFormat="1" applyFont="1" applyFill="1" applyBorder="1" applyAlignment="1">
      <alignment horizontal="right"/>
    </xf>
    <xf numFmtId="0" fontId="7" fillId="8" borderId="4" xfId="0" applyFont="1" applyFill="1" applyBorder="1" applyAlignment="1">
      <alignment horizontal="left"/>
    </xf>
    <xf numFmtId="0" fontId="7" fillId="8" borderId="5" xfId="0" applyFont="1" applyFill="1" applyBorder="1" applyAlignment="1">
      <alignment wrapText="1"/>
    </xf>
    <xf numFmtId="0" fontId="7" fillId="9" borderId="4" xfId="0" applyFont="1" applyFill="1" applyBorder="1" applyAlignment="1">
      <alignment horizontal="left" wrapText="1"/>
    </xf>
    <xf numFmtId="0" fontId="7" fillId="9" borderId="5" xfId="0" applyFont="1" applyFill="1" applyBorder="1" applyAlignment="1">
      <alignment wrapText="1"/>
    </xf>
    <xf numFmtId="0" fontId="16" fillId="10" borderId="4" xfId="0" applyFont="1" applyFill="1" applyBorder="1" applyAlignment="1">
      <alignment horizontal="left"/>
    </xf>
    <xf numFmtId="0" fontId="16" fillId="10" borderId="5" xfId="0" applyFont="1" applyFill="1" applyBorder="1" applyAlignment="1">
      <alignment wrapText="1"/>
    </xf>
    <xf numFmtId="0" fontId="7" fillId="11" borderId="4" xfId="0" applyFont="1" applyFill="1" applyBorder="1" applyAlignment="1">
      <alignment horizontal="center"/>
    </xf>
    <xf numFmtId="0" fontId="7" fillId="11" borderId="4" xfId="0" applyFont="1" applyFill="1" applyBorder="1" applyAlignment="1">
      <alignment wrapText="1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7" borderId="4" xfId="0" applyFont="1" applyFill="1" applyBorder="1" applyAlignment="1">
      <alignment wrapText="1"/>
    </xf>
    <xf numFmtId="0" fontId="7" fillId="9" borderId="4" xfId="0" applyFont="1" applyFill="1" applyBorder="1" applyAlignment="1">
      <alignment horizontal="left"/>
    </xf>
    <xf numFmtId="0" fontId="7" fillId="11" borderId="4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7" fillId="7" borderId="5" xfId="0" applyFont="1" applyFill="1" applyBorder="1" applyAlignment="1">
      <alignment wrapText="1"/>
    </xf>
    <xf numFmtId="0" fontId="7" fillId="10" borderId="5" xfId="0" applyFont="1" applyFill="1" applyBorder="1" applyAlignment="1">
      <alignment wrapText="1"/>
    </xf>
    <xf numFmtId="3" fontId="7" fillId="9" borderId="4" xfId="0" applyNumberFormat="1" applyFont="1" applyFill="1" applyBorder="1"/>
    <xf numFmtId="0" fontId="7" fillId="9" borderId="4" xfId="0" applyFont="1" applyFill="1" applyBorder="1" applyAlignment="1">
      <alignment vertical="top" wrapText="1"/>
    </xf>
    <xf numFmtId="0" fontId="7" fillId="9" borderId="4" xfId="0" applyFont="1" applyFill="1" applyBorder="1"/>
    <xf numFmtId="0" fontId="7" fillId="9" borderId="5" xfId="0" applyFont="1" applyFill="1" applyBorder="1"/>
    <xf numFmtId="0" fontId="7" fillId="8" borderId="4" xfId="0" applyFont="1" applyFill="1" applyBorder="1" applyAlignment="1">
      <alignment wrapText="1"/>
    </xf>
    <xf numFmtId="0" fontId="7" fillId="9" borderId="4" xfId="0" applyFont="1" applyFill="1" applyBorder="1" applyAlignment="1">
      <alignment wrapText="1"/>
    </xf>
    <xf numFmtId="3" fontId="7" fillId="9" borderId="4" xfId="0" applyNumberFormat="1" applyFont="1" applyFill="1" applyBorder="1" applyAlignment="1">
      <alignment wrapText="1"/>
    </xf>
    <xf numFmtId="3" fontId="7" fillId="11" borderId="4" xfId="0" applyNumberFormat="1" applyFont="1" applyFill="1" applyBorder="1" applyAlignment="1">
      <alignment horizontal="center" wrapText="1"/>
    </xf>
    <xf numFmtId="0" fontId="16" fillId="10" borderId="4" xfId="0" applyFont="1" applyFill="1" applyBorder="1" applyAlignment="1">
      <alignment horizontal="left" wrapText="1"/>
    </xf>
    <xf numFmtId="0" fontId="16" fillId="10" borderId="4" xfId="0" applyFont="1" applyFill="1" applyBorder="1"/>
    <xf numFmtId="0" fontId="16" fillId="10" borderId="5" xfId="0" applyFont="1" applyFill="1" applyBorder="1"/>
    <xf numFmtId="0" fontId="3" fillId="0" borderId="2" xfId="0" applyFont="1" applyBorder="1" applyAlignment="1">
      <alignment horizontal="center"/>
    </xf>
    <xf numFmtId="4" fontId="7" fillId="0" borderId="5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/>
    </xf>
    <xf numFmtId="3" fontId="7" fillId="9" borderId="5" xfId="0" applyNumberFormat="1" applyFont="1" applyFill="1" applyBorder="1" applyAlignment="1">
      <alignment wrapText="1"/>
    </xf>
    <xf numFmtId="3" fontId="16" fillId="10" borderId="4" xfId="0" applyNumberFormat="1" applyFont="1" applyFill="1" applyBorder="1" applyAlignment="1">
      <alignment wrapText="1"/>
    </xf>
    <xf numFmtId="3" fontId="16" fillId="10" borderId="5" xfId="0" applyNumberFormat="1" applyFont="1" applyFill="1" applyBorder="1" applyAlignment="1">
      <alignment wrapText="1"/>
    </xf>
    <xf numFmtId="3" fontId="7" fillId="9" borderId="5" xfId="0" applyNumberFormat="1" applyFont="1" applyFill="1" applyBorder="1"/>
    <xf numFmtId="3" fontId="16" fillId="10" borderId="4" xfId="0" applyNumberFormat="1" applyFont="1" applyFill="1" applyBorder="1"/>
    <xf numFmtId="3" fontId="16" fillId="10" borderId="5" xfId="0" applyNumberFormat="1" applyFont="1" applyFill="1" applyBorder="1"/>
    <xf numFmtId="3" fontId="16" fillId="10" borderId="4" xfId="0" applyNumberFormat="1" applyFont="1" applyFill="1" applyBorder="1" applyAlignment="1">
      <alignment horizontal="left"/>
    </xf>
    <xf numFmtId="0" fontId="16" fillId="10" borderId="4" xfId="0" applyFont="1" applyFill="1" applyBorder="1" applyAlignment="1">
      <alignment wrapText="1"/>
    </xf>
    <xf numFmtId="3" fontId="16" fillId="10" borderId="5" xfId="0" applyNumberFormat="1" applyFont="1" applyFill="1" applyBorder="1" applyAlignment="1">
      <alignment horizontal="left" wrapText="1"/>
    </xf>
    <xf numFmtId="1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wrapText="1"/>
    </xf>
    <xf numFmtId="0" fontId="16" fillId="10" borderId="5" xfId="0" applyFont="1" applyFill="1" applyBorder="1" applyAlignment="1">
      <alignment horizontal="left"/>
    </xf>
    <xf numFmtId="0" fontId="16" fillId="10" borderId="4" xfId="0" applyFont="1" applyFill="1" applyBorder="1" applyAlignment="1">
      <alignment vertical="center" wrapText="1"/>
    </xf>
    <xf numFmtId="0" fontId="16" fillId="10" borderId="5" xfId="0" applyFont="1" applyFill="1" applyBorder="1" applyAlignment="1">
      <alignment vertical="center" wrapText="1"/>
    </xf>
    <xf numFmtId="0" fontId="7" fillId="0" borderId="4" xfId="0" applyFont="1" applyBorder="1"/>
    <xf numFmtId="4" fontId="7" fillId="12" borderId="5" xfId="0" applyNumberFormat="1" applyFont="1" applyFill="1" applyBorder="1" applyAlignment="1">
      <alignment horizontal="right" vertical="center" wrapText="1"/>
    </xf>
    <xf numFmtId="4" fontId="7" fillId="13" borderId="4" xfId="0" applyNumberFormat="1" applyFont="1" applyFill="1" applyBorder="1" applyAlignment="1">
      <alignment horizontal="right"/>
    </xf>
    <xf numFmtId="0" fontId="7" fillId="14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wrapText="1"/>
    </xf>
    <xf numFmtId="4" fontId="3" fillId="15" borderId="5" xfId="0" applyNumberFormat="1" applyFont="1" applyFill="1" applyBorder="1" applyAlignment="1">
      <alignment horizontal="right"/>
    </xf>
    <xf numFmtId="4" fontId="3" fillId="15" borderId="4" xfId="0" applyNumberFormat="1" applyFont="1" applyFill="1" applyBorder="1" applyAlignment="1">
      <alignment horizontal="right"/>
    </xf>
    <xf numFmtId="4" fontId="7" fillId="15" borderId="4" xfId="0" applyNumberFormat="1" applyFont="1" applyFill="1" applyBorder="1" applyAlignment="1">
      <alignment horizontal="right"/>
    </xf>
    <xf numFmtId="4" fontId="7" fillId="14" borderId="5" xfId="0" applyNumberFormat="1" applyFont="1" applyFill="1" applyBorder="1" applyAlignment="1">
      <alignment horizontal="right" vertical="center" wrapText="1"/>
    </xf>
    <xf numFmtId="4" fontId="7" fillId="16" borderId="4" xfId="0" applyNumberFormat="1" applyFont="1" applyFill="1" applyBorder="1" applyAlignment="1">
      <alignment horizontal="right"/>
    </xf>
    <xf numFmtId="4" fontId="7" fillId="17" borderId="5" xfId="0" applyNumberFormat="1" applyFont="1" applyFill="1" applyBorder="1" applyAlignment="1">
      <alignment horizontal="right" vertical="center" wrapText="1"/>
    </xf>
    <xf numFmtId="4" fontId="7" fillId="18" borderId="4" xfId="0" applyNumberFormat="1" applyFont="1" applyFill="1" applyBorder="1" applyAlignment="1">
      <alignment horizontal="right"/>
    </xf>
    <xf numFmtId="4" fontId="7" fillId="19" borderId="5" xfId="0" applyNumberFormat="1" applyFont="1" applyFill="1" applyBorder="1" applyAlignment="1">
      <alignment horizontal="right" vertical="center" wrapText="1"/>
    </xf>
    <xf numFmtId="4" fontId="7" fillId="20" borderId="5" xfId="0" applyNumberFormat="1" applyFont="1" applyFill="1" applyBorder="1" applyAlignment="1">
      <alignment horizontal="right"/>
    </xf>
    <xf numFmtId="4" fontId="7" fillId="20" borderId="5" xfId="0" applyNumberFormat="1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7" fillId="4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BFBFBF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A9D18E"/>
      <rgbColor rgb="FFFF99CC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opLeftCell="A19" zoomScaleNormal="100" workbookViewId="0">
      <selection activeCell="J7" sqref="J7"/>
    </sheetView>
  </sheetViews>
  <sheetFormatPr defaultColWidth="8.5703125" defaultRowHeight="15" x14ac:dyDescent="0.25"/>
  <cols>
    <col min="5" max="5" width="25.28515625" customWidth="1"/>
    <col min="6" max="6" width="15.7109375" hidden="1" customWidth="1"/>
    <col min="7" max="7" width="15.7109375" customWidth="1"/>
    <col min="8" max="8" width="15.7109375" hidden="1" customWidth="1"/>
    <col min="9" max="9" width="15.7109375" customWidth="1"/>
    <col min="10" max="10" width="17.42578125" customWidth="1"/>
    <col min="11" max="12" width="15.7109375" hidden="1" customWidth="1"/>
  </cols>
  <sheetData>
    <row r="1" spans="1:12" ht="42" customHeight="1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8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151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8" x14ac:dyDescent="0.25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5" spans="1:12" ht="18" customHeight="1" x14ac:dyDescent="0.25">
      <c r="A5" s="151" t="s">
        <v>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18" x14ac:dyDescent="0.25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9" t="s">
        <v>3</v>
      </c>
    </row>
    <row r="7" spans="1:12" ht="40.5" customHeight="1" x14ac:dyDescent="0.25">
      <c r="A7" s="10"/>
      <c r="B7" s="11"/>
      <c r="C7" s="11"/>
      <c r="D7" s="12"/>
      <c r="E7" s="13"/>
      <c r="F7" s="150" t="s">
        <v>4</v>
      </c>
      <c r="G7" s="2" t="s">
        <v>4</v>
      </c>
      <c r="H7" s="150" t="s">
        <v>5</v>
      </c>
      <c r="I7" s="2" t="s">
        <v>5</v>
      </c>
      <c r="J7" s="2" t="s">
        <v>242</v>
      </c>
      <c r="K7" s="2" t="s">
        <v>7</v>
      </c>
      <c r="L7" s="2" t="s">
        <v>7</v>
      </c>
    </row>
    <row r="8" spans="1:12" hidden="1" x14ac:dyDescent="0.25">
      <c r="A8" s="10"/>
      <c r="B8" s="11"/>
      <c r="C8" s="11"/>
      <c r="D8" s="12"/>
      <c r="E8" s="13"/>
      <c r="F8" s="2" t="s">
        <v>8</v>
      </c>
      <c r="G8" s="14">
        <v>1</v>
      </c>
      <c r="H8" s="14" t="s">
        <v>8</v>
      </c>
      <c r="I8" s="14">
        <v>2</v>
      </c>
      <c r="J8" s="14">
        <v>3</v>
      </c>
      <c r="K8" s="14" t="s">
        <v>9</v>
      </c>
      <c r="L8" s="14" t="s">
        <v>10</v>
      </c>
    </row>
    <row r="9" spans="1:12" ht="15" customHeight="1" x14ac:dyDescent="0.25">
      <c r="A9" s="152" t="s">
        <v>11</v>
      </c>
      <c r="B9" s="152"/>
      <c r="C9" s="152"/>
      <c r="D9" s="152"/>
      <c r="E9" s="152"/>
      <c r="F9" s="15">
        <f>F10+F11</f>
        <v>7915921.4699999997</v>
      </c>
      <c r="G9" s="15">
        <f>G10+G11</f>
        <v>1050623.328688035</v>
      </c>
      <c r="H9" s="15">
        <f>H10+H11</f>
        <v>19483870.859999999</v>
      </c>
      <c r="I9" s="15">
        <f>I10+I11</f>
        <v>2585953.9300000002</v>
      </c>
      <c r="J9" s="15">
        <f>J10+J11</f>
        <v>1224284.21</v>
      </c>
      <c r="K9" s="15">
        <f>J9/G9*100</f>
        <v>116.52931898331478</v>
      </c>
      <c r="L9" s="15">
        <f>J9/I9*100</f>
        <v>47.343620309585326</v>
      </c>
    </row>
    <row r="10" spans="1:12" ht="15" customHeight="1" x14ac:dyDescent="0.25">
      <c r="A10" s="153" t="s">
        <v>12</v>
      </c>
      <c r="B10" s="153"/>
      <c r="C10" s="153"/>
      <c r="D10" s="153"/>
      <c r="E10" s="153"/>
      <c r="F10" s="16">
        <v>7915921.4699999997</v>
      </c>
      <c r="G10" s="16">
        <f>F10/7.5345</f>
        <v>1050623.328688035</v>
      </c>
      <c r="H10" s="16">
        <v>19483870.859999999</v>
      </c>
      <c r="I10" s="16">
        <v>2585953.9300000002</v>
      </c>
      <c r="J10" s="16">
        <v>1224284.21</v>
      </c>
      <c r="K10" s="16">
        <f>J10/G10*100</f>
        <v>116.52931898331478</v>
      </c>
      <c r="L10" s="16">
        <f>J10/I10*100</f>
        <v>47.343620309585326</v>
      </c>
    </row>
    <row r="11" spans="1:12" x14ac:dyDescent="0.25">
      <c r="A11" s="154" t="s">
        <v>13</v>
      </c>
      <c r="B11" s="154"/>
      <c r="C11" s="154"/>
      <c r="D11" s="154"/>
      <c r="E11" s="154"/>
      <c r="F11" s="16">
        <v>0</v>
      </c>
      <c r="G11" s="16">
        <f>F11/7.5345</f>
        <v>0</v>
      </c>
      <c r="H11" s="16"/>
      <c r="I11" s="16">
        <f>H11/7.5345</f>
        <v>0</v>
      </c>
      <c r="J11" s="16">
        <v>0</v>
      </c>
      <c r="K11" s="16">
        <v>0</v>
      </c>
      <c r="L11" s="16">
        <v>0</v>
      </c>
    </row>
    <row r="12" spans="1:12" x14ac:dyDescent="0.25">
      <c r="A12" s="17" t="s">
        <v>14</v>
      </c>
      <c r="B12" s="18"/>
      <c r="C12" s="18"/>
      <c r="D12" s="18"/>
      <c r="E12" s="18"/>
      <c r="F12" s="15">
        <f>F13+F14</f>
        <v>7888895.04</v>
      </c>
      <c r="G12" s="15">
        <f>G13+G14</f>
        <v>1047036.3049970136</v>
      </c>
      <c r="H12" s="15">
        <f>H13+H14</f>
        <v>19498870.859999999</v>
      </c>
      <c r="I12" s="15">
        <f>I13+I14</f>
        <v>2587944.767143141</v>
      </c>
      <c r="J12" s="15">
        <f>J13+J14</f>
        <v>1255745.23</v>
      </c>
      <c r="K12" s="15">
        <f>J12/G12*100</f>
        <v>119.93330355470162</v>
      </c>
      <c r="L12" s="15">
        <f>J12/I12*100</f>
        <v>48.522875988046302</v>
      </c>
    </row>
    <row r="13" spans="1:12" ht="15" customHeight="1" x14ac:dyDescent="0.25">
      <c r="A13" s="153" t="s">
        <v>15</v>
      </c>
      <c r="B13" s="153"/>
      <c r="C13" s="153"/>
      <c r="D13" s="153"/>
      <c r="E13" s="153"/>
      <c r="F13" s="16">
        <v>7875950.8499999996</v>
      </c>
      <c r="G13" s="16">
        <f>F13/7.5345</f>
        <v>1045318.3157475612</v>
      </c>
      <c r="H13" s="16">
        <v>18297370.859999999</v>
      </c>
      <c r="I13" s="16">
        <f>H13/7.5345</f>
        <v>2428478.4471431412</v>
      </c>
      <c r="J13" s="16">
        <v>1252906.79</v>
      </c>
      <c r="K13" s="16">
        <f>J13/G13*100</f>
        <v>119.85887658573951</v>
      </c>
      <c r="L13" s="16">
        <f>J13/I13*100</f>
        <v>51.592254873578057</v>
      </c>
    </row>
    <row r="14" spans="1:12" x14ac:dyDescent="0.25">
      <c r="A14" s="154" t="s">
        <v>16</v>
      </c>
      <c r="B14" s="154"/>
      <c r="C14" s="154"/>
      <c r="D14" s="154"/>
      <c r="E14" s="154"/>
      <c r="F14" s="16">
        <v>12944.19</v>
      </c>
      <c r="G14" s="16">
        <f>F14/7.5345</f>
        <v>1717.9892494525184</v>
      </c>
      <c r="H14" s="16">
        <v>1201500</v>
      </c>
      <c r="I14" s="16">
        <v>159466.32</v>
      </c>
      <c r="J14" s="16">
        <v>2838.44</v>
      </c>
      <c r="K14" s="16">
        <f>J14/G14*100</f>
        <v>165.21872886600087</v>
      </c>
      <c r="L14" s="16">
        <f>J14/I14*100</f>
        <v>1.7799620634626798</v>
      </c>
    </row>
    <row r="15" spans="1:12" ht="15" customHeight="1" x14ac:dyDescent="0.25">
      <c r="A15" s="152" t="s">
        <v>17</v>
      </c>
      <c r="B15" s="152"/>
      <c r="C15" s="152"/>
      <c r="D15" s="152"/>
      <c r="E15" s="152"/>
      <c r="F15" s="15">
        <f>F9-F12</f>
        <v>27026.429999999702</v>
      </c>
      <c r="G15" s="15">
        <f>G9-G12</f>
        <v>3587.0236910213716</v>
      </c>
      <c r="H15" s="15">
        <f>H9-H12</f>
        <v>-15000</v>
      </c>
      <c r="I15" s="15">
        <f>I9-I12</f>
        <v>-1990.837143140845</v>
      </c>
      <c r="J15" s="15">
        <f>J9-J12</f>
        <v>-31461.020000000019</v>
      </c>
      <c r="K15" s="15">
        <f>J15/G15*100</f>
        <v>-877.07867887099974</v>
      </c>
      <c r="L15" s="15">
        <f>J15/I15*100</f>
        <v>1580.2909900689078</v>
      </c>
    </row>
    <row r="16" spans="1:12" ht="18" x14ac:dyDescent="0.25">
      <c r="A16" s="3"/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</row>
    <row r="17" spans="1:12" ht="18" customHeight="1" x14ac:dyDescent="0.25">
      <c r="A17" s="151" t="s">
        <v>18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</row>
    <row r="18" spans="1:12" ht="18" x14ac:dyDescent="0.25">
      <c r="A18" s="3"/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</row>
    <row r="19" spans="1:12" ht="40.5" customHeight="1" x14ac:dyDescent="0.25">
      <c r="A19" s="10"/>
      <c r="B19" s="11"/>
      <c r="C19" s="11"/>
      <c r="D19" s="12"/>
      <c r="E19" s="13"/>
      <c r="F19" s="155" t="s">
        <v>4</v>
      </c>
      <c r="G19" s="155"/>
      <c r="H19" s="155" t="s">
        <v>5</v>
      </c>
      <c r="I19" s="155"/>
      <c r="J19" s="2" t="s">
        <v>6</v>
      </c>
      <c r="K19" s="2" t="s">
        <v>7</v>
      </c>
      <c r="L19" s="2" t="s">
        <v>7</v>
      </c>
    </row>
    <row r="20" spans="1:12" x14ac:dyDescent="0.25">
      <c r="A20" s="10"/>
      <c r="B20" s="11"/>
      <c r="C20" s="11"/>
      <c r="D20" s="12"/>
      <c r="E20" s="13"/>
      <c r="F20" s="2" t="s">
        <v>8</v>
      </c>
      <c r="G20" s="14">
        <v>1</v>
      </c>
      <c r="H20" s="14" t="s">
        <v>8</v>
      </c>
      <c r="I20" s="14">
        <v>2</v>
      </c>
      <c r="J20" s="14">
        <v>3</v>
      </c>
      <c r="K20" s="14" t="s">
        <v>9</v>
      </c>
      <c r="L20" s="14" t="s">
        <v>10</v>
      </c>
    </row>
    <row r="21" spans="1:12" ht="15.75" customHeight="1" x14ac:dyDescent="0.25">
      <c r="A21" s="156" t="s">
        <v>19</v>
      </c>
      <c r="B21" s="156"/>
      <c r="C21" s="156"/>
      <c r="D21" s="156"/>
      <c r="E21" s="156"/>
      <c r="F21" s="16">
        <v>0</v>
      </c>
      <c r="G21" s="16">
        <f>F21/7.5345</f>
        <v>0</v>
      </c>
      <c r="H21" s="16">
        <v>0</v>
      </c>
      <c r="I21" s="16">
        <f>H21/7.5345</f>
        <v>0</v>
      </c>
      <c r="J21" s="16">
        <v>0</v>
      </c>
      <c r="K21" s="16">
        <f>J21/7.5345</f>
        <v>0</v>
      </c>
      <c r="L21" s="16">
        <v>0</v>
      </c>
    </row>
    <row r="22" spans="1:12" ht="15" customHeight="1" x14ac:dyDescent="0.25">
      <c r="A22" s="153" t="s">
        <v>20</v>
      </c>
      <c r="B22" s="153"/>
      <c r="C22" s="153"/>
      <c r="D22" s="153"/>
      <c r="E22" s="153"/>
      <c r="F22" s="16">
        <v>0</v>
      </c>
      <c r="G22" s="16">
        <f>F22/7.5345</f>
        <v>0</v>
      </c>
      <c r="H22" s="16">
        <v>0</v>
      </c>
      <c r="I22" s="16">
        <f>H22/7.5345</f>
        <v>0</v>
      </c>
      <c r="J22" s="16">
        <v>0</v>
      </c>
      <c r="K22" s="16">
        <f>J22/7.5345</f>
        <v>0</v>
      </c>
      <c r="L22" s="16">
        <v>0</v>
      </c>
    </row>
    <row r="23" spans="1:12" ht="15" customHeight="1" x14ac:dyDescent="0.25">
      <c r="A23" s="152" t="s">
        <v>21</v>
      </c>
      <c r="B23" s="152"/>
      <c r="C23" s="152"/>
      <c r="D23" s="152"/>
      <c r="E23" s="152"/>
      <c r="F23" s="15">
        <f t="shared" ref="F23:L23" si="0">F21+F22</f>
        <v>0</v>
      </c>
      <c r="G23" s="15">
        <f t="shared" si="0"/>
        <v>0</v>
      </c>
      <c r="H23" s="15">
        <f t="shared" si="0"/>
        <v>0</v>
      </c>
      <c r="I23" s="15">
        <f t="shared" si="0"/>
        <v>0</v>
      </c>
      <c r="J23" s="15">
        <f t="shared" si="0"/>
        <v>0</v>
      </c>
      <c r="K23" s="15">
        <f t="shared" si="0"/>
        <v>0</v>
      </c>
      <c r="L23" s="15">
        <f t="shared" si="0"/>
        <v>0</v>
      </c>
    </row>
    <row r="24" spans="1:12" ht="18" x14ac:dyDescent="0.25">
      <c r="A24" s="3"/>
      <c r="B24" s="19"/>
      <c r="C24" s="19"/>
      <c r="D24" s="19"/>
      <c r="E24" s="19"/>
      <c r="F24" s="19"/>
      <c r="G24" s="19"/>
      <c r="H24" s="20"/>
      <c r="I24" s="20"/>
      <c r="J24" s="20"/>
      <c r="K24" s="20"/>
      <c r="L24" s="20"/>
    </row>
    <row r="25" spans="1:12" ht="18" customHeight="1" x14ac:dyDescent="0.25">
      <c r="A25" s="151" t="s">
        <v>22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</row>
    <row r="26" spans="1:12" ht="18" x14ac:dyDescent="0.25">
      <c r="A26" s="3"/>
      <c r="B26" s="19"/>
      <c r="C26" s="19"/>
      <c r="D26" s="19"/>
      <c r="E26" s="19"/>
      <c r="F26" s="19"/>
      <c r="G26" s="19"/>
      <c r="H26" s="20"/>
      <c r="I26" s="20"/>
      <c r="J26" s="20"/>
      <c r="K26" s="20"/>
      <c r="L26" s="20"/>
    </row>
    <row r="27" spans="1:12" ht="39.75" customHeight="1" x14ac:dyDescent="0.25">
      <c r="A27" s="10"/>
      <c r="B27" s="11"/>
      <c r="C27" s="11"/>
      <c r="D27" s="12"/>
      <c r="E27" s="13"/>
      <c r="F27" s="155" t="s">
        <v>4</v>
      </c>
      <c r="G27" s="155"/>
      <c r="H27" s="155" t="s">
        <v>5</v>
      </c>
      <c r="I27" s="155"/>
      <c r="J27" s="2" t="s">
        <v>6</v>
      </c>
      <c r="K27" s="2" t="s">
        <v>7</v>
      </c>
      <c r="L27" s="2" t="s">
        <v>7</v>
      </c>
    </row>
    <row r="28" spans="1:12" x14ac:dyDescent="0.25">
      <c r="A28" s="10"/>
      <c r="B28" s="11"/>
      <c r="C28" s="11"/>
      <c r="D28" s="12"/>
      <c r="E28" s="13"/>
      <c r="F28" s="21" t="s">
        <v>8</v>
      </c>
      <c r="G28" s="14">
        <v>1</v>
      </c>
      <c r="H28" s="14" t="s">
        <v>8</v>
      </c>
      <c r="I28" s="14">
        <v>2</v>
      </c>
      <c r="J28" s="14">
        <v>3</v>
      </c>
      <c r="K28" s="14" t="s">
        <v>9</v>
      </c>
      <c r="L28" s="14" t="s">
        <v>10</v>
      </c>
    </row>
    <row r="29" spans="1:12" ht="15" customHeight="1" x14ac:dyDescent="0.25">
      <c r="A29" s="158" t="s">
        <v>23</v>
      </c>
      <c r="B29" s="158"/>
      <c r="C29" s="158"/>
      <c r="D29" s="158"/>
      <c r="E29" s="158"/>
      <c r="F29" s="22"/>
      <c r="G29" s="23"/>
      <c r="H29" s="22"/>
      <c r="I29" s="23"/>
      <c r="J29" s="22"/>
      <c r="K29" s="23"/>
      <c r="L29" s="23"/>
    </row>
    <row r="30" spans="1:12" ht="30" customHeight="1" x14ac:dyDescent="0.25">
      <c r="A30" s="159" t="s">
        <v>24</v>
      </c>
      <c r="B30" s="159"/>
      <c r="C30" s="159"/>
      <c r="D30" s="159"/>
      <c r="E30" s="159"/>
      <c r="F30" s="24">
        <v>51095.1</v>
      </c>
      <c r="G30" s="15">
        <f>F30/7.5345</f>
        <v>6781.4851682261587</v>
      </c>
      <c r="H30" s="24">
        <v>15000</v>
      </c>
      <c r="I30" s="15">
        <v>1990.85</v>
      </c>
      <c r="J30" s="24">
        <v>13588.98</v>
      </c>
      <c r="K30" s="15">
        <f>J30/G30*100</f>
        <v>200.38353934134588</v>
      </c>
      <c r="L30" s="15">
        <f>J30/I30*100</f>
        <v>682.57176582866612</v>
      </c>
    </row>
    <row r="31" spans="1:12" x14ac:dyDescent="0.25">
      <c r="F31" s="25"/>
      <c r="G31" s="25"/>
      <c r="H31" s="25"/>
      <c r="I31" s="25"/>
      <c r="J31" s="25"/>
      <c r="K31" s="25"/>
      <c r="L31" s="25"/>
    </row>
    <row r="32" spans="1:12" x14ac:dyDescent="0.25">
      <c r="F32" s="25"/>
      <c r="G32" s="25"/>
      <c r="H32" s="25"/>
      <c r="I32" s="25"/>
      <c r="J32" s="25"/>
      <c r="K32" s="25"/>
      <c r="L32" s="25"/>
    </row>
    <row r="33" spans="1:12" ht="15" customHeight="1" x14ac:dyDescent="0.25">
      <c r="A33" s="153" t="s">
        <v>25</v>
      </c>
      <c r="B33" s="153"/>
      <c r="C33" s="153"/>
      <c r="D33" s="153"/>
      <c r="E33" s="153"/>
      <c r="F33" s="16">
        <f>F23+F30</f>
        <v>51095.1</v>
      </c>
      <c r="G33" s="16">
        <f>F33/7.5345</f>
        <v>6781.4851682261587</v>
      </c>
      <c r="H33" s="16">
        <f>H23+H30</f>
        <v>15000</v>
      </c>
      <c r="I33" s="16">
        <f>I23+I30</f>
        <v>1990.85</v>
      </c>
      <c r="J33" s="16">
        <f>J23+J30</f>
        <v>13588.98</v>
      </c>
      <c r="K33" s="16">
        <f>K23+K30</f>
        <v>200.38353934134588</v>
      </c>
      <c r="L33" s="16">
        <f>L23+L30</f>
        <v>682.57176582866612</v>
      </c>
    </row>
    <row r="34" spans="1:12" ht="11.25" customHeight="1" x14ac:dyDescent="0.25">
      <c r="A34" s="26"/>
      <c r="B34" s="27"/>
      <c r="C34" s="27"/>
      <c r="D34" s="27"/>
      <c r="E34" s="27"/>
      <c r="F34" s="28"/>
      <c r="G34" s="28"/>
      <c r="H34" s="28"/>
      <c r="I34" s="28"/>
      <c r="J34" s="28"/>
      <c r="K34" s="28"/>
      <c r="L34" s="28"/>
    </row>
    <row r="35" spans="1:12" ht="29.25" customHeight="1" x14ac:dyDescent="0.25">
      <c r="A35" s="157" t="s">
        <v>26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</row>
    <row r="36" spans="1:12" ht="8.25" customHeight="1" x14ac:dyDescent="0.25"/>
    <row r="37" spans="1:12" ht="15" customHeight="1" x14ac:dyDescent="0.25">
      <c r="A37" s="157" t="s">
        <v>27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</row>
    <row r="38" spans="1:12" ht="8.25" customHeight="1" x14ac:dyDescent="0.25"/>
    <row r="39" spans="1:12" ht="29.25" customHeight="1" x14ac:dyDescent="0.25">
      <c r="A39" s="157" t="s">
        <v>28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</row>
  </sheetData>
  <mergeCells count="24">
    <mergeCell ref="A25:L25"/>
    <mergeCell ref="F27:G27"/>
    <mergeCell ref="H27:I27"/>
    <mergeCell ref="A39:L39"/>
    <mergeCell ref="A29:E29"/>
    <mergeCell ref="A30:E30"/>
    <mergeCell ref="A33:E33"/>
    <mergeCell ref="A35:L35"/>
    <mergeCell ref="A37:L37"/>
    <mergeCell ref="F19:G19"/>
    <mergeCell ref="H19:I19"/>
    <mergeCell ref="A21:E21"/>
    <mergeCell ref="A22:E22"/>
    <mergeCell ref="A23:E23"/>
    <mergeCell ref="A11:E11"/>
    <mergeCell ref="A13:E13"/>
    <mergeCell ref="A14:E14"/>
    <mergeCell ref="A15:E15"/>
    <mergeCell ref="A17:L17"/>
    <mergeCell ref="A1:L1"/>
    <mergeCell ref="A3:L3"/>
    <mergeCell ref="A5:L5"/>
    <mergeCell ref="A9:E9"/>
    <mergeCell ref="A10:E10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5"/>
  <sheetViews>
    <sheetView topLeftCell="B1" zoomScaleNormal="100" workbookViewId="0">
      <selection activeCell="J4" sqref="J4"/>
    </sheetView>
  </sheetViews>
  <sheetFormatPr defaultColWidth="8.5703125" defaultRowHeight="15" x14ac:dyDescent="0.25"/>
  <cols>
    <col min="1" max="1" width="7.42578125" hidden="1" customWidth="1"/>
    <col min="2" max="2" width="8.42578125" customWidth="1"/>
    <col min="3" max="3" width="5.42578125" customWidth="1"/>
    <col min="4" max="4" width="25.28515625" customWidth="1"/>
    <col min="5" max="5" width="16.7109375" hidden="1" customWidth="1"/>
    <col min="6" max="6" width="16.7109375" customWidth="1"/>
    <col min="7" max="7" width="16.7109375" hidden="1" customWidth="1"/>
    <col min="8" max="8" width="16.7109375" customWidth="1"/>
    <col min="9" max="10" width="18.5703125" customWidth="1"/>
    <col min="11" max="11" width="16.7109375" customWidth="1"/>
  </cols>
  <sheetData>
    <row r="1" spans="1:14" ht="42" customHeight="1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9"/>
      <c r="N1" s="29"/>
    </row>
    <row r="2" spans="1:14" ht="18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ht="15.75" customHeight="1" x14ac:dyDescent="0.25">
      <c r="A3" s="151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4" ht="18" x14ac:dyDescent="0.25">
      <c r="A4" s="3"/>
      <c r="B4" s="3"/>
      <c r="C4" s="3"/>
      <c r="D4" s="3"/>
      <c r="E4" s="3"/>
      <c r="F4" s="3"/>
      <c r="G4" s="3"/>
      <c r="H4" s="3"/>
      <c r="I4" s="4"/>
      <c r="J4" s="4"/>
      <c r="K4" s="4"/>
    </row>
    <row r="5" spans="1:14" ht="18" customHeight="1" x14ac:dyDescent="0.25">
      <c r="A5" s="151" t="s">
        <v>29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4" ht="18" x14ac:dyDescent="0.25">
      <c r="A6" s="3"/>
      <c r="B6" s="3"/>
      <c r="C6" s="3"/>
      <c r="D6" s="3"/>
      <c r="E6" s="3"/>
      <c r="F6" s="3"/>
      <c r="G6" s="3"/>
      <c r="H6" s="3"/>
      <c r="I6" s="4"/>
      <c r="J6" s="4"/>
      <c r="K6" s="4"/>
    </row>
    <row r="7" spans="1:14" ht="15.75" customHeight="1" x14ac:dyDescent="0.25">
      <c r="A7" s="151" t="s">
        <v>12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</row>
    <row r="8" spans="1:14" ht="18" x14ac:dyDescent="0.25">
      <c r="A8" s="3"/>
      <c r="B8" s="3"/>
      <c r="C8" s="3"/>
      <c r="D8" s="3"/>
      <c r="E8" s="3"/>
      <c r="F8" s="3"/>
      <c r="G8" s="3"/>
      <c r="H8" s="3"/>
      <c r="I8" s="4"/>
      <c r="J8" s="4"/>
      <c r="K8" s="4"/>
    </row>
    <row r="9" spans="1:14" ht="42.75" customHeight="1" x14ac:dyDescent="0.25">
      <c r="A9" s="1" t="s">
        <v>30</v>
      </c>
      <c r="B9" s="30" t="s">
        <v>31</v>
      </c>
      <c r="C9" s="30" t="s">
        <v>32</v>
      </c>
      <c r="D9" s="30" t="s">
        <v>33</v>
      </c>
      <c r="E9" s="149" t="s">
        <v>4</v>
      </c>
      <c r="F9" s="1" t="s">
        <v>4</v>
      </c>
      <c r="G9" s="1" t="s">
        <v>34</v>
      </c>
      <c r="H9" s="1" t="s">
        <v>5</v>
      </c>
      <c r="I9" s="1" t="s">
        <v>82</v>
      </c>
      <c r="J9" s="1" t="s">
        <v>7</v>
      </c>
      <c r="K9" s="1" t="s">
        <v>7</v>
      </c>
    </row>
    <row r="10" spans="1:14" x14ac:dyDescent="0.25">
      <c r="A10" s="31"/>
      <c r="B10" s="32"/>
      <c r="C10" s="32"/>
      <c r="D10" s="33">
        <v>1</v>
      </c>
      <c r="E10" s="34" t="s">
        <v>35</v>
      </c>
      <c r="F10" s="33">
        <v>2</v>
      </c>
      <c r="G10" s="33" t="s">
        <v>35</v>
      </c>
      <c r="H10" s="33">
        <v>3</v>
      </c>
      <c r="I10" s="33">
        <v>4</v>
      </c>
      <c r="J10" s="33" t="s">
        <v>36</v>
      </c>
      <c r="K10" s="33" t="s">
        <v>37</v>
      </c>
    </row>
    <row r="11" spans="1:14" ht="15.75" customHeight="1" x14ac:dyDescent="0.25">
      <c r="A11" s="35">
        <v>6</v>
      </c>
      <c r="B11" s="35"/>
      <c r="C11" s="35"/>
      <c r="D11" s="35" t="s">
        <v>38</v>
      </c>
      <c r="E11" s="36">
        <f>E12+E15+E17+E22+E25</f>
        <v>7915921.4700000007</v>
      </c>
      <c r="F11" s="36">
        <f>F12+F15+F17+F22+F25</f>
        <v>1050623.328688035</v>
      </c>
      <c r="G11" s="36">
        <f>G12+G15+G17+G22+G25</f>
        <v>18733870.859999999</v>
      </c>
      <c r="H11" s="36">
        <f>H12+H15+H17+H22+H25</f>
        <v>2585953.9299999997</v>
      </c>
      <c r="I11" s="36">
        <f>I12+I15+I17+I22+I25</f>
        <v>1224284.2099999997</v>
      </c>
      <c r="J11" s="36">
        <f>I11/F11*100</f>
        <v>116.52931898331475</v>
      </c>
      <c r="K11" s="36">
        <f>I11/H11*100</f>
        <v>47.343620309585326</v>
      </c>
    </row>
    <row r="12" spans="1:14" ht="38.25" x14ac:dyDescent="0.25">
      <c r="A12" s="35"/>
      <c r="B12" s="37">
        <v>63</v>
      </c>
      <c r="C12" s="37"/>
      <c r="D12" s="37" t="s">
        <v>39</v>
      </c>
      <c r="E12" s="38">
        <f>E13</f>
        <v>6552777.04</v>
      </c>
      <c r="F12" s="38">
        <f>F13</f>
        <v>869702.97166368039</v>
      </c>
      <c r="G12" s="38">
        <f>G13</f>
        <v>16631750</v>
      </c>
      <c r="H12" s="38">
        <f>H13</f>
        <v>2207412.56</v>
      </c>
      <c r="I12" s="38">
        <f>I13+I14</f>
        <v>1079851.8899999999</v>
      </c>
      <c r="J12" s="38">
        <f>I12/F12*100</f>
        <v>124.16329772155652</v>
      </c>
      <c r="K12" s="38">
        <f>I12/H12*100</f>
        <v>48.919350626509065</v>
      </c>
    </row>
    <row r="13" spans="1:14" x14ac:dyDescent="0.25">
      <c r="A13" s="39"/>
      <c r="B13" s="39"/>
      <c r="C13" s="40" t="s">
        <v>40</v>
      </c>
      <c r="D13" s="40" t="s">
        <v>41</v>
      </c>
      <c r="E13" s="41">
        <v>6552777.04</v>
      </c>
      <c r="F13" s="38">
        <f>E13/7.5345</f>
        <v>869702.97166368039</v>
      </c>
      <c r="G13" s="42">
        <v>16631750</v>
      </c>
      <c r="H13" s="38">
        <v>2207412.56</v>
      </c>
      <c r="I13" s="38">
        <v>1078351.8899999999</v>
      </c>
      <c r="J13" s="38">
        <f>I13/F13*100</f>
        <v>123.99082504423194</v>
      </c>
      <c r="K13" s="38">
        <f>I13/H13*100</f>
        <v>48.851397764992328</v>
      </c>
    </row>
    <row r="14" spans="1:14" x14ac:dyDescent="0.25">
      <c r="A14" s="39"/>
      <c r="B14" s="39"/>
      <c r="C14" s="40" t="s">
        <v>42</v>
      </c>
      <c r="D14" s="40" t="s">
        <v>43</v>
      </c>
      <c r="E14" s="41"/>
      <c r="F14" s="38">
        <v>0</v>
      </c>
      <c r="G14" s="38"/>
      <c r="H14" s="38">
        <v>0</v>
      </c>
      <c r="I14" s="38">
        <v>1500</v>
      </c>
      <c r="J14" s="38">
        <v>0</v>
      </c>
      <c r="K14" s="38">
        <v>0</v>
      </c>
    </row>
    <row r="15" spans="1:14" x14ac:dyDescent="0.25">
      <c r="A15" s="39"/>
      <c r="B15" s="39">
        <v>64</v>
      </c>
      <c r="C15" s="40"/>
      <c r="D15" s="39" t="s">
        <v>44</v>
      </c>
      <c r="E15" s="41">
        <f>E16</f>
        <v>0</v>
      </c>
      <c r="F15" s="41">
        <f>F16</f>
        <v>0</v>
      </c>
      <c r="G15" s="41">
        <f>G16</f>
        <v>20</v>
      </c>
      <c r="H15" s="41">
        <f>H16</f>
        <v>2.65</v>
      </c>
      <c r="I15" s="41">
        <f>I16</f>
        <v>0</v>
      </c>
      <c r="J15" s="38">
        <v>0</v>
      </c>
      <c r="K15" s="38">
        <f t="shared" ref="K15:K32" si="0">I15/H15*100</f>
        <v>0</v>
      </c>
    </row>
    <row r="16" spans="1:14" x14ac:dyDescent="0.25">
      <c r="A16" s="39"/>
      <c r="B16" s="39"/>
      <c r="C16" s="40" t="s">
        <v>45</v>
      </c>
      <c r="D16" s="40" t="s">
        <v>46</v>
      </c>
      <c r="E16" s="41">
        <v>0</v>
      </c>
      <c r="F16" s="38">
        <f>E16/7.5345</f>
        <v>0</v>
      </c>
      <c r="G16" s="42">
        <v>20</v>
      </c>
      <c r="H16" s="38">
        <v>2.65</v>
      </c>
      <c r="I16" s="38">
        <v>0</v>
      </c>
      <c r="J16" s="38">
        <v>0</v>
      </c>
      <c r="K16" s="38">
        <f t="shared" si="0"/>
        <v>0</v>
      </c>
    </row>
    <row r="17" spans="1:11" ht="51" x14ac:dyDescent="0.25">
      <c r="A17" s="39"/>
      <c r="B17" s="39">
        <v>65</v>
      </c>
      <c r="C17" s="40"/>
      <c r="D17" s="37" t="s">
        <v>47</v>
      </c>
      <c r="E17" s="38">
        <f>SUM(E18:E21)</f>
        <v>594139.4</v>
      </c>
      <c r="F17" s="38">
        <f>SUM(F18:F21)</f>
        <v>78855.849757780874</v>
      </c>
      <c r="G17" s="38">
        <f>SUM(G18:G21)</f>
        <v>976730</v>
      </c>
      <c r="H17" s="38">
        <f>SUM(H18:H21)</f>
        <v>129634.36</v>
      </c>
      <c r="I17" s="38">
        <f>SUM(I18:I21)</f>
        <v>44727.5</v>
      </c>
      <c r="J17" s="38">
        <f>I17/F17*100</f>
        <v>56.720585901221163</v>
      </c>
      <c r="K17" s="38">
        <f t="shared" si="0"/>
        <v>34.502812371658251</v>
      </c>
    </row>
    <row r="18" spans="1:11" x14ac:dyDescent="0.25">
      <c r="A18" s="39"/>
      <c r="B18" s="39"/>
      <c r="C18" s="40" t="s">
        <v>48</v>
      </c>
      <c r="D18" s="40" t="s">
        <v>49</v>
      </c>
      <c r="E18" s="41">
        <v>572271.4</v>
      </c>
      <c r="F18" s="38">
        <f>E18/7.5345</f>
        <v>75953.467383369833</v>
      </c>
      <c r="G18" s="42">
        <v>869730</v>
      </c>
      <c r="H18" s="38">
        <v>115433.01</v>
      </c>
      <c r="I18" s="38">
        <v>42798.64</v>
      </c>
      <c r="J18" s="38">
        <f>I18/F18*100</f>
        <v>56.348500568087104</v>
      </c>
      <c r="K18" s="38">
        <f t="shared" si="0"/>
        <v>37.076603997418076</v>
      </c>
    </row>
    <row r="19" spans="1:11" x14ac:dyDescent="0.25">
      <c r="A19" s="39"/>
      <c r="B19" s="39"/>
      <c r="C19" s="40" t="s">
        <v>40</v>
      </c>
      <c r="D19" s="40" t="s">
        <v>41</v>
      </c>
      <c r="E19" s="41">
        <v>20868</v>
      </c>
      <c r="F19" s="38">
        <f>E19/7.5345</f>
        <v>2769.6595659964164</v>
      </c>
      <c r="G19" s="42">
        <v>75000</v>
      </c>
      <c r="H19" s="38">
        <v>9954.2099999999991</v>
      </c>
      <c r="I19" s="38">
        <v>0</v>
      </c>
      <c r="J19" s="38">
        <f>I19/F19*100</f>
        <v>0</v>
      </c>
      <c r="K19" s="38">
        <f t="shared" si="0"/>
        <v>0</v>
      </c>
    </row>
    <row r="20" spans="1:11" x14ac:dyDescent="0.25">
      <c r="A20" s="39"/>
      <c r="B20" s="39"/>
      <c r="C20" s="40" t="s">
        <v>42</v>
      </c>
      <c r="D20" s="40" t="s">
        <v>43</v>
      </c>
      <c r="E20" s="41">
        <v>1000</v>
      </c>
      <c r="F20" s="38">
        <f>E20/7.5345</f>
        <v>132.72280841462606</v>
      </c>
      <c r="G20" s="42">
        <v>29000</v>
      </c>
      <c r="H20" s="38">
        <v>3848.97</v>
      </c>
      <c r="I20" s="38">
        <v>1928.86</v>
      </c>
      <c r="J20" s="38">
        <f>I20/F20*100</f>
        <v>1453.2995669999998</v>
      </c>
      <c r="K20" s="38">
        <f t="shared" si="0"/>
        <v>50.113666773188669</v>
      </c>
    </row>
    <row r="21" spans="1:11" ht="25.5" x14ac:dyDescent="0.25">
      <c r="A21" s="39"/>
      <c r="B21" s="39"/>
      <c r="C21" s="40" t="s">
        <v>50</v>
      </c>
      <c r="D21" s="43" t="s">
        <v>51</v>
      </c>
      <c r="E21" s="44">
        <v>0</v>
      </c>
      <c r="F21" s="38">
        <f>E21/7.5345</f>
        <v>0</v>
      </c>
      <c r="G21" s="42">
        <v>3000</v>
      </c>
      <c r="H21" s="38">
        <v>398.17</v>
      </c>
      <c r="I21" s="38">
        <v>0</v>
      </c>
      <c r="J21" s="38">
        <v>0</v>
      </c>
      <c r="K21" s="38">
        <f t="shared" si="0"/>
        <v>0</v>
      </c>
    </row>
    <row r="22" spans="1:11" ht="36.75" customHeight="1" x14ac:dyDescent="0.25">
      <c r="A22" s="39"/>
      <c r="B22" s="39">
        <v>66</v>
      </c>
      <c r="C22" s="40"/>
      <c r="D22" s="37" t="s">
        <v>52</v>
      </c>
      <c r="E22" s="38">
        <f>SUM(E23:E24)</f>
        <v>21435.86</v>
      </c>
      <c r="F22" s="38">
        <f>SUM(F23:F24)</f>
        <v>2845.027539982746</v>
      </c>
      <c r="G22" s="38">
        <f>SUM(G23:G24)</f>
        <v>45980</v>
      </c>
      <c r="H22" s="38">
        <f>SUM(H23:H24)</f>
        <v>6102.58</v>
      </c>
      <c r="I22" s="38">
        <f>SUM(I23:I24)</f>
        <v>6012.17</v>
      </c>
      <c r="J22" s="38">
        <f>I22/F22*100</f>
        <v>211.32203170295008</v>
      </c>
      <c r="K22" s="38">
        <f t="shared" si="0"/>
        <v>98.518495456020233</v>
      </c>
    </row>
    <row r="23" spans="1:11" x14ac:dyDescent="0.25">
      <c r="A23" s="39"/>
      <c r="B23" s="39"/>
      <c r="C23" s="40" t="s">
        <v>45</v>
      </c>
      <c r="D23" s="43" t="s">
        <v>46</v>
      </c>
      <c r="E23" s="44">
        <v>21435.86</v>
      </c>
      <c r="F23" s="38">
        <f>E23/7.5345</f>
        <v>2845.027539982746</v>
      </c>
      <c r="G23" s="42">
        <v>35980</v>
      </c>
      <c r="H23" s="38">
        <v>4775.3599999999997</v>
      </c>
      <c r="I23" s="38">
        <v>3862.17</v>
      </c>
      <c r="J23" s="38">
        <f>I23/F23*100</f>
        <v>135.75158573064016</v>
      </c>
      <c r="K23" s="38">
        <f t="shared" si="0"/>
        <v>80.877043824968169</v>
      </c>
    </row>
    <row r="24" spans="1:11" x14ac:dyDescent="0.25">
      <c r="A24" s="39"/>
      <c r="B24" s="39"/>
      <c r="C24" s="40" t="s">
        <v>42</v>
      </c>
      <c r="D24" s="43" t="s">
        <v>43</v>
      </c>
      <c r="E24" s="44">
        <v>0</v>
      </c>
      <c r="F24" s="38">
        <f>E24/7.5345</f>
        <v>0</v>
      </c>
      <c r="G24" s="42">
        <v>10000</v>
      </c>
      <c r="H24" s="38">
        <v>1327.22</v>
      </c>
      <c r="I24" s="38">
        <v>2150</v>
      </c>
      <c r="J24" s="38">
        <v>0</v>
      </c>
      <c r="K24" s="38">
        <f t="shared" si="0"/>
        <v>161.99273669775923</v>
      </c>
    </row>
    <row r="25" spans="1:11" ht="38.25" x14ac:dyDescent="0.25">
      <c r="A25" s="39"/>
      <c r="B25" s="39">
        <v>67</v>
      </c>
      <c r="C25" s="40"/>
      <c r="D25" s="37" t="s">
        <v>53</v>
      </c>
      <c r="E25" s="38">
        <f>SUM(E26:E29)</f>
        <v>747569.16999999993</v>
      </c>
      <c r="F25" s="38">
        <f>SUM(F26:F29)</f>
        <v>99219.479726591002</v>
      </c>
      <c r="G25" s="38">
        <f>SUM(G26:G29)</f>
        <v>1079390.8599999999</v>
      </c>
      <c r="H25" s="38">
        <f>SUM(H26:H29)</f>
        <v>242801.78</v>
      </c>
      <c r="I25" s="38">
        <f>SUM(I26:I29)</f>
        <v>93692.65</v>
      </c>
      <c r="J25" s="38">
        <f t="shared" ref="J25:J32" si="1">I25/F25*100</f>
        <v>94.429692897180345</v>
      </c>
      <c r="K25" s="38">
        <f t="shared" si="0"/>
        <v>38.588123200744242</v>
      </c>
    </row>
    <row r="26" spans="1:11" ht="25.5" x14ac:dyDescent="0.25">
      <c r="A26" s="39"/>
      <c r="B26" s="39"/>
      <c r="C26" s="40" t="s">
        <v>54</v>
      </c>
      <c r="D26" s="43" t="s">
        <v>55</v>
      </c>
      <c r="E26" s="44">
        <v>59725.87</v>
      </c>
      <c r="F26" s="38">
        <f>E26/7.5345</f>
        <v>7926.985201406862</v>
      </c>
      <c r="G26" s="42">
        <v>65000</v>
      </c>
      <c r="H26" s="38">
        <v>8626.98</v>
      </c>
      <c r="I26" s="38">
        <v>10374.16</v>
      </c>
      <c r="J26" s="38">
        <f t="shared" si="1"/>
        <v>130.87144401580088</v>
      </c>
      <c r="K26" s="38">
        <f t="shared" si="0"/>
        <v>120.25251014839493</v>
      </c>
    </row>
    <row r="27" spans="1:11" ht="25.5" x14ac:dyDescent="0.25">
      <c r="A27" s="39"/>
      <c r="B27" s="39"/>
      <c r="C27" s="40" t="s">
        <v>56</v>
      </c>
      <c r="D27" s="43" t="s">
        <v>57</v>
      </c>
      <c r="E27" s="44">
        <v>357251.98</v>
      </c>
      <c r="F27" s="38">
        <f>E27/7.5345</f>
        <v>47415.486097285815</v>
      </c>
      <c r="G27" s="42">
        <v>574577.82999999996</v>
      </c>
      <c r="H27" s="38">
        <v>76259.59</v>
      </c>
      <c r="I27" s="38">
        <v>37201.99</v>
      </c>
      <c r="J27" s="38">
        <f t="shared" si="1"/>
        <v>78.459577370291981</v>
      </c>
      <c r="K27" s="38">
        <f t="shared" si="0"/>
        <v>48.783359574841668</v>
      </c>
    </row>
    <row r="28" spans="1:11" x14ac:dyDescent="0.25">
      <c r="A28" s="39"/>
      <c r="B28" s="39"/>
      <c r="C28" s="40" t="s">
        <v>58</v>
      </c>
      <c r="D28" s="43" t="s">
        <v>59</v>
      </c>
      <c r="E28" s="44">
        <v>51713.69</v>
      </c>
      <c r="F28" s="38">
        <f>E28/7.5345</f>
        <v>6863.5861702833636</v>
      </c>
      <c r="G28" s="42">
        <v>78721.95</v>
      </c>
      <c r="H28" s="38">
        <v>109990.2</v>
      </c>
      <c r="I28" s="38">
        <v>7368.71</v>
      </c>
      <c r="J28" s="38">
        <f t="shared" si="1"/>
        <v>107.35947385498888</v>
      </c>
      <c r="K28" s="38">
        <f t="shared" si="0"/>
        <v>6.6994241305134459</v>
      </c>
    </row>
    <row r="29" spans="1:11" x14ac:dyDescent="0.25">
      <c r="A29" s="39"/>
      <c r="B29" s="39"/>
      <c r="C29" s="40" t="s">
        <v>60</v>
      </c>
      <c r="D29" s="43" t="s">
        <v>61</v>
      </c>
      <c r="E29" s="44">
        <v>278877.63</v>
      </c>
      <c r="F29" s="38">
        <f>E29/7.5345</f>
        <v>37013.42225761497</v>
      </c>
      <c r="G29" s="38">
        <v>361091.08</v>
      </c>
      <c r="H29" s="38">
        <v>47925.01</v>
      </c>
      <c r="I29" s="38">
        <v>38747.79</v>
      </c>
      <c r="J29" s="38">
        <f t="shared" si="1"/>
        <v>104.68578055364284</v>
      </c>
      <c r="K29" s="38">
        <f t="shared" si="0"/>
        <v>80.850875148487191</v>
      </c>
    </row>
    <row r="30" spans="1:11" x14ac:dyDescent="0.25">
      <c r="A30" s="45">
        <v>9</v>
      </c>
      <c r="B30" s="45"/>
      <c r="C30" s="45"/>
      <c r="D30" s="46" t="s">
        <v>62</v>
      </c>
      <c r="E30" s="36">
        <f t="shared" ref="E30:I31" si="2">E31</f>
        <v>51095.1</v>
      </c>
      <c r="F30" s="36">
        <f t="shared" si="2"/>
        <v>6781.4851682261587</v>
      </c>
      <c r="G30" s="36">
        <f t="shared" si="2"/>
        <v>15000</v>
      </c>
      <c r="H30" s="36">
        <f t="shared" si="2"/>
        <v>1990.84</v>
      </c>
      <c r="I30" s="36">
        <f t="shared" si="2"/>
        <v>0</v>
      </c>
      <c r="J30" s="36">
        <f t="shared" si="1"/>
        <v>0</v>
      </c>
      <c r="K30" s="36">
        <f t="shared" si="0"/>
        <v>0</v>
      </c>
    </row>
    <row r="31" spans="1:11" x14ac:dyDescent="0.25">
      <c r="A31" s="37"/>
      <c r="B31" s="37">
        <v>92</v>
      </c>
      <c r="C31" s="37"/>
      <c r="D31" s="47" t="s">
        <v>63</v>
      </c>
      <c r="E31" s="38">
        <f t="shared" si="2"/>
        <v>51095.1</v>
      </c>
      <c r="F31" s="38">
        <f t="shared" si="2"/>
        <v>6781.4851682261587</v>
      </c>
      <c r="G31" s="38">
        <f t="shared" si="2"/>
        <v>15000</v>
      </c>
      <c r="H31" s="38">
        <f t="shared" si="2"/>
        <v>1990.84</v>
      </c>
      <c r="I31" s="38">
        <f t="shared" si="2"/>
        <v>0</v>
      </c>
      <c r="J31" s="38">
        <f t="shared" si="1"/>
        <v>0</v>
      </c>
      <c r="K31" s="38">
        <f t="shared" si="0"/>
        <v>0</v>
      </c>
    </row>
    <row r="32" spans="1:11" ht="25.5" x14ac:dyDescent="0.25">
      <c r="A32" s="37"/>
      <c r="B32" s="37"/>
      <c r="C32" s="40" t="s">
        <v>64</v>
      </c>
      <c r="D32" s="43" t="s">
        <v>65</v>
      </c>
      <c r="E32" s="48">
        <v>51095.1</v>
      </c>
      <c r="F32" s="38">
        <f>E32/7.5345</f>
        <v>6781.4851682261587</v>
      </c>
      <c r="G32" s="42">
        <v>15000</v>
      </c>
      <c r="H32" s="38">
        <v>1990.84</v>
      </c>
      <c r="I32" s="38">
        <v>0</v>
      </c>
      <c r="J32" s="38">
        <f t="shared" si="1"/>
        <v>0</v>
      </c>
      <c r="K32" s="38">
        <f t="shared" si="0"/>
        <v>0</v>
      </c>
    </row>
    <row r="34" spans="1:11" ht="15.75" x14ac:dyDescent="0.2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</row>
    <row r="35" spans="1:11" ht="18" x14ac:dyDescent="0.25">
      <c r="A35" s="3"/>
      <c r="B35" s="3"/>
      <c r="C35" s="3"/>
      <c r="D35" s="3"/>
      <c r="E35" s="3"/>
      <c r="F35" s="3"/>
      <c r="G35" s="3"/>
      <c r="H35" s="3"/>
      <c r="I35" s="4"/>
      <c r="J35" s="4"/>
      <c r="K35" s="4"/>
    </row>
    <row r="36" spans="1:11" ht="41.25" customHeight="1" x14ac:dyDescent="0.25">
      <c r="A36" s="1" t="s">
        <v>30</v>
      </c>
      <c r="B36" s="30" t="s">
        <v>31</v>
      </c>
      <c r="C36" s="30" t="s">
        <v>32</v>
      </c>
      <c r="D36" s="30" t="s">
        <v>66</v>
      </c>
      <c r="E36" s="149" t="s">
        <v>4</v>
      </c>
      <c r="F36" s="1" t="s">
        <v>4</v>
      </c>
      <c r="G36" s="1"/>
      <c r="H36" s="1" t="s">
        <v>5</v>
      </c>
      <c r="I36" s="1" t="s">
        <v>82</v>
      </c>
      <c r="J36" s="1" t="s">
        <v>7</v>
      </c>
      <c r="K36" s="1" t="s">
        <v>7</v>
      </c>
    </row>
    <row r="37" spans="1:11" x14ac:dyDescent="0.25">
      <c r="A37" s="31"/>
      <c r="B37" s="32"/>
      <c r="C37" s="32"/>
      <c r="D37" s="33">
        <v>1</v>
      </c>
      <c r="E37" s="34" t="s">
        <v>35</v>
      </c>
      <c r="F37" s="33">
        <v>2</v>
      </c>
      <c r="G37" s="33" t="s">
        <v>35</v>
      </c>
      <c r="H37" s="33">
        <v>3</v>
      </c>
      <c r="I37" s="33">
        <v>4</v>
      </c>
      <c r="J37" s="33" t="s">
        <v>36</v>
      </c>
      <c r="K37" s="33" t="s">
        <v>37</v>
      </c>
    </row>
    <row r="38" spans="1:11" ht="15.75" customHeight="1" x14ac:dyDescent="0.25">
      <c r="A38" s="35">
        <v>3</v>
      </c>
      <c r="B38" s="35"/>
      <c r="C38" s="35"/>
      <c r="D38" s="35" t="s">
        <v>67</v>
      </c>
      <c r="E38" s="36">
        <f>E39+E45+E55+E59</f>
        <v>7875950.8500000015</v>
      </c>
      <c r="F38" s="36">
        <f>F39+F45+F55+F59+F63</f>
        <v>1045318.3157475613</v>
      </c>
      <c r="G38" s="36">
        <f>G39+G45+G55+G59+G63</f>
        <v>18297370.859999999</v>
      </c>
      <c r="H38" s="36">
        <f>H39+H45+H55+H59+H63</f>
        <v>2428478.4500000002</v>
      </c>
      <c r="I38" s="36">
        <f>I39+I45+I55+I59+I63</f>
        <v>1252906.79</v>
      </c>
      <c r="J38" s="36">
        <f t="shared" ref="J38:J43" si="3">I38/F38*100</f>
        <v>119.85887658573948</v>
      </c>
      <c r="K38" s="36">
        <f t="shared" ref="K38:K43" si="4">I38/H38*100</f>
        <v>51.592254812884995</v>
      </c>
    </row>
    <row r="39" spans="1:11" ht="15.75" customHeight="1" x14ac:dyDescent="0.25">
      <c r="A39" s="35"/>
      <c r="B39" s="37">
        <v>31</v>
      </c>
      <c r="C39" s="37"/>
      <c r="D39" s="37" t="s">
        <v>68</v>
      </c>
      <c r="E39" s="38">
        <f>SUM(E40:E43)</f>
        <v>6599764.3800000008</v>
      </c>
      <c r="F39" s="38">
        <f>SUM(F40:F43)</f>
        <v>875939.26338841335</v>
      </c>
      <c r="G39" s="38">
        <f>SUM(G40:G43)</f>
        <v>15662405</v>
      </c>
      <c r="H39" s="38">
        <f>SUM(H40:H43)</f>
        <v>2078758.3800000001</v>
      </c>
      <c r="I39" s="38">
        <f>SUM(I40:I44)</f>
        <v>979852.86</v>
      </c>
      <c r="J39" s="38">
        <f t="shared" si="3"/>
        <v>111.86310523512961</v>
      </c>
      <c r="K39" s="38">
        <f t="shared" si="4"/>
        <v>47.136447863652144</v>
      </c>
    </row>
    <row r="40" spans="1:11" x14ac:dyDescent="0.25">
      <c r="A40" s="39"/>
      <c r="B40" s="39"/>
      <c r="C40" s="40" t="s">
        <v>58</v>
      </c>
      <c r="D40" s="40" t="s">
        <v>59</v>
      </c>
      <c r="E40" s="41">
        <v>44969.14</v>
      </c>
      <c r="F40" s="38">
        <f>E40/7.5345</f>
        <v>5968.4305527904962</v>
      </c>
      <c r="G40" s="42">
        <v>59043.75</v>
      </c>
      <c r="H40" s="38">
        <v>7836.46</v>
      </c>
      <c r="I40" s="38">
        <v>5996.89</v>
      </c>
      <c r="J40" s="38">
        <f t="shared" si="3"/>
        <v>100.47683301259487</v>
      </c>
      <c r="K40" s="38">
        <f t="shared" si="4"/>
        <v>76.525497482281551</v>
      </c>
    </row>
    <row r="41" spans="1:11" x14ac:dyDescent="0.25">
      <c r="A41" s="39"/>
      <c r="B41" s="39"/>
      <c r="C41" s="40" t="s">
        <v>48</v>
      </c>
      <c r="D41" s="40" t="s">
        <v>49</v>
      </c>
      <c r="E41" s="41">
        <v>63270.73</v>
      </c>
      <c r="F41" s="38">
        <f>E41/7.5345</f>
        <v>8397.4689760435322</v>
      </c>
      <c r="G41" s="42">
        <v>113010</v>
      </c>
      <c r="H41" s="38">
        <v>14999.01</v>
      </c>
      <c r="I41" s="38">
        <v>6505.93</v>
      </c>
      <c r="J41" s="38">
        <f t="shared" si="3"/>
        <v>77.474891762747177</v>
      </c>
      <c r="K41" s="38">
        <f t="shared" si="4"/>
        <v>43.37572946481135</v>
      </c>
    </row>
    <row r="42" spans="1:11" x14ac:dyDescent="0.25">
      <c r="A42" s="39"/>
      <c r="B42" s="39"/>
      <c r="C42" s="40" t="s">
        <v>60</v>
      </c>
      <c r="D42" s="40" t="s">
        <v>61</v>
      </c>
      <c r="E42" s="41">
        <v>254825.15</v>
      </c>
      <c r="F42" s="38">
        <f>E42/7.5345</f>
        <v>33821.109562678343</v>
      </c>
      <c r="G42" s="42">
        <v>334581.25</v>
      </c>
      <c r="H42" s="38">
        <v>44406.559999999998</v>
      </c>
      <c r="I42" s="38">
        <v>33982.44</v>
      </c>
      <c r="J42" s="38">
        <f t="shared" si="3"/>
        <v>100.4770110721018</v>
      </c>
      <c r="K42" s="38">
        <f t="shared" si="4"/>
        <v>76.525720524174815</v>
      </c>
    </row>
    <row r="43" spans="1:11" x14ac:dyDescent="0.25">
      <c r="A43" s="39"/>
      <c r="B43" s="39"/>
      <c r="C43" s="40" t="s">
        <v>40</v>
      </c>
      <c r="D43" s="40" t="s">
        <v>41</v>
      </c>
      <c r="E43" s="41">
        <v>6236699.3600000003</v>
      </c>
      <c r="F43" s="38">
        <f>E43/7.5345</f>
        <v>827752.25429690094</v>
      </c>
      <c r="G43" s="42">
        <v>15155770</v>
      </c>
      <c r="H43" s="38">
        <v>2011516.35</v>
      </c>
      <c r="I43" s="38">
        <v>933243.98</v>
      </c>
      <c r="J43" s="38">
        <f t="shared" si="3"/>
        <v>112.74435981967872</v>
      </c>
      <c r="K43" s="38">
        <f t="shared" si="4"/>
        <v>46.395048193369142</v>
      </c>
    </row>
    <row r="44" spans="1:11" x14ac:dyDescent="0.25">
      <c r="A44" s="39"/>
      <c r="B44" s="39"/>
      <c r="C44" s="40" t="s">
        <v>42</v>
      </c>
      <c r="D44" s="40" t="s">
        <v>43</v>
      </c>
      <c r="E44" s="41"/>
      <c r="F44" s="38">
        <v>0</v>
      </c>
      <c r="G44" s="38"/>
      <c r="H44" s="38">
        <v>0</v>
      </c>
      <c r="I44" s="38">
        <v>123.62</v>
      </c>
      <c r="J44" s="38">
        <v>0</v>
      </c>
      <c r="K44" s="38">
        <v>0</v>
      </c>
    </row>
    <row r="45" spans="1:11" x14ac:dyDescent="0.25">
      <c r="A45" s="39"/>
      <c r="B45" s="39">
        <v>32</v>
      </c>
      <c r="C45" s="40"/>
      <c r="D45" s="39" t="s">
        <v>69</v>
      </c>
      <c r="E45" s="38">
        <f>SUM(E46:E54)</f>
        <v>1265142.1499999999</v>
      </c>
      <c r="F45" s="38">
        <f>SUM(F46:F54)</f>
        <v>167913.21919171806</v>
      </c>
      <c r="G45" s="38">
        <f>SUM(G46:G54)</f>
        <v>2220965.86</v>
      </c>
      <c r="H45" s="38">
        <f>SUM(H46:H54)</f>
        <v>294772.82</v>
      </c>
      <c r="I45" s="38">
        <f>SUM(I46:I54)</f>
        <v>266525.14999999997</v>
      </c>
      <c r="J45" s="38">
        <f>I45/F45*100</f>
        <v>158.72791390872561</v>
      </c>
      <c r="K45" s="38">
        <f t="shared" ref="K45:K57" si="5">I45/H45*100</f>
        <v>90.417138866466701</v>
      </c>
    </row>
    <row r="46" spans="1:11" x14ac:dyDescent="0.25">
      <c r="A46" s="39"/>
      <c r="B46" s="39"/>
      <c r="C46" s="40" t="s">
        <v>58</v>
      </c>
      <c r="D46" s="40" t="s">
        <v>59</v>
      </c>
      <c r="E46" s="41">
        <v>6028.94</v>
      </c>
      <c r="F46" s="38">
        <f t="shared" ref="F46:F54" si="6">E46/7.5345</f>
        <v>800.17784856327546</v>
      </c>
      <c r="G46" s="42">
        <v>19678.2</v>
      </c>
      <c r="H46" s="38">
        <v>2611.7399999999998</v>
      </c>
      <c r="I46" s="38">
        <v>1387.75</v>
      </c>
      <c r="J46" s="38">
        <f>I46/F46*100</f>
        <v>173.43019461132474</v>
      </c>
      <c r="K46" s="38">
        <f t="shared" si="5"/>
        <v>53.135074701157095</v>
      </c>
    </row>
    <row r="47" spans="1:11" x14ac:dyDescent="0.25">
      <c r="A47" s="39"/>
      <c r="B47" s="39"/>
      <c r="C47" s="40" t="s">
        <v>45</v>
      </c>
      <c r="D47" s="40" t="s">
        <v>46</v>
      </c>
      <c r="E47" s="41">
        <v>1050.6199999999999</v>
      </c>
      <c r="F47" s="38">
        <f t="shared" si="6"/>
        <v>139.4412369765744</v>
      </c>
      <c r="G47" s="42">
        <v>16500</v>
      </c>
      <c r="H47" s="38">
        <v>2189.92</v>
      </c>
      <c r="I47" s="38">
        <v>101.27</v>
      </c>
      <c r="J47" s="38">
        <f>I47/F47*100</f>
        <v>72.625574898631299</v>
      </c>
      <c r="K47" s="38">
        <f t="shared" si="5"/>
        <v>4.6243698399941549</v>
      </c>
    </row>
    <row r="48" spans="1:11" x14ac:dyDescent="0.25">
      <c r="A48" s="39"/>
      <c r="B48" s="39"/>
      <c r="C48" s="40" t="s">
        <v>56</v>
      </c>
      <c r="D48" s="40" t="s">
        <v>70</v>
      </c>
      <c r="E48" s="41">
        <v>375011.66</v>
      </c>
      <c r="F48" s="38">
        <f t="shared" si="6"/>
        <v>49772.600703430879</v>
      </c>
      <c r="G48" s="42">
        <v>568577.82999999996</v>
      </c>
      <c r="H48" s="38">
        <v>75463.25</v>
      </c>
      <c r="I48" s="38">
        <v>40349.199999999997</v>
      </c>
      <c r="J48" s="38">
        <f>I48/F48*100</f>
        <v>81.06709199388628</v>
      </c>
      <c r="K48" s="38">
        <f t="shared" si="5"/>
        <v>53.468675149824584</v>
      </c>
    </row>
    <row r="49" spans="1:11" ht="25.5" x14ac:dyDescent="0.25">
      <c r="A49" s="39"/>
      <c r="B49" s="39"/>
      <c r="C49" s="40" t="s">
        <v>64</v>
      </c>
      <c r="D49" s="43" t="s">
        <v>71</v>
      </c>
      <c r="E49" s="44">
        <v>0</v>
      </c>
      <c r="F49" s="38">
        <f t="shared" si="6"/>
        <v>0</v>
      </c>
      <c r="G49" s="42">
        <v>15000</v>
      </c>
      <c r="H49" s="38">
        <v>1990.84</v>
      </c>
      <c r="I49" s="38">
        <v>0</v>
      </c>
      <c r="J49" s="38">
        <v>0</v>
      </c>
      <c r="K49" s="38">
        <f t="shared" si="5"/>
        <v>0</v>
      </c>
    </row>
    <row r="50" spans="1:11" x14ac:dyDescent="0.25">
      <c r="A50" s="39"/>
      <c r="B50" s="39"/>
      <c r="C50" s="40" t="s">
        <v>48</v>
      </c>
      <c r="D50" s="40" t="s">
        <v>49</v>
      </c>
      <c r="E50" s="41">
        <v>397598.46</v>
      </c>
      <c r="F50" s="38">
        <f t="shared" si="6"/>
        <v>52770.384232530363</v>
      </c>
      <c r="G50" s="42">
        <v>734720</v>
      </c>
      <c r="H50" s="38">
        <v>97514.1</v>
      </c>
      <c r="I50" s="38">
        <v>56371.43</v>
      </c>
      <c r="J50" s="38">
        <f>I50/F50*100</f>
        <v>106.82399004639001</v>
      </c>
      <c r="K50" s="38">
        <f t="shared" si="5"/>
        <v>57.808491284850085</v>
      </c>
    </row>
    <row r="51" spans="1:11" ht="25.5" x14ac:dyDescent="0.25">
      <c r="A51" s="39"/>
      <c r="B51" s="39"/>
      <c r="C51" s="40" t="s">
        <v>54</v>
      </c>
      <c r="D51" s="43" t="s">
        <v>55</v>
      </c>
      <c r="E51" s="49">
        <v>59047</v>
      </c>
      <c r="F51" s="38">
        <f t="shared" si="6"/>
        <v>7836.8836684584239</v>
      </c>
      <c r="G51" s="42">
        <v>65000</v>
      </c>
      <c r="H51" s="38">
        <v>8626.98</v>
      </c>
      <c r="I51" s="38">
        <v>9348.3799999999992</v>
      </c>
      <c r="J51" s="38">
        <f>I51/F51*100</f>
        <v>119.28695633986486</v>
      </c>
      <c r="K51" s="38">
        <f t="shared" si="5"/>
        <v>108.36213831491438</v>
      </c>
    </row>
    <row r="52" spans="1:11" x14ac:dyDescent="0.25">
      <c r="A52" s="39"/>
      <c r="B52" s="39"/>
      <c r="C52" s="40" t="s">
        <v>40</v>
      </c>
      <c r="D52" s="40" t="s">
        <v>41</v>
      </c>
      <c r="E52" s="41">
        <v>402352.99</v>
      </c>
      <c r="F52" s="38">
        <f t="shared" si="6"/>
        <v>53401.418806821945</v>
      </c>
      <c r="G52" s="42">
        <v>745980</v>
      </c>
      <c r="H52" s="38">
        <v>99008.57</v>
      </c>
      <c r="I52" s="38">
        <v>151876.53</v>
      </c>
      <c r="J52" s="38">
        <f>I52/F52*100</f>
        <v>284.40542104210539</v>
      </c>
      <c r="K52" s="38">
        <f t="shared" si="5"/>
        <v>153.3973574206758</v>
      </c>
    </row>
    <row r="53" spans="1:11" x14ac:dyDescent="0.25">
      <c r="A53" s="39"/>
      <c r="B53" s="39"/>
      <c r="C53" s="40" t="s">
        <v>60</v>
      </c>
      <c r="D53" s="40" t="s">
        <v>61</v>
      </c>
      <c r="E53" s="41">
        <v>24052.48</v>
      </c>
      <c r="F53" s="38">
        <f t="shared" si="6"/>
        <v>3192.3126949366247</v>
      </c>
      <c r="G53" s="42">
        <v>26509.83</v>
      </c>
      <c r="H53" s="38">
        <v>3518.45</v>
      </c>
      <c r="I53" s="38">
        <v>4855.62</v>
      </c>
      <c r="J53" s="38">
        <f>I53/F53*100</f>
        <v>152.10352067645417</v>
      </c>
      <c r="K53" s="38">
        <f t="shared" si="5"/>
        <v>138.00451903537069</v>
      </c>
    </row>
    <row r="54" spans="1:11" x14ac:dyDescent="0.25">
      <c r="A54" s="39"/>
      <c r="B54" s="39"/>
      <c r="C54" s="40" t="s">
        <v>42</v>
      </c>
      <c r="D54" s="40" t="s">
        <v>43</v>
      </c>
      <c r="E54" s="41">
        <v>0</v>
      </c>
      <c r="F54" s="38">
        <f t="shared" si="6"/>
        <v>0</v>
      </c>
      <c r="G54" s="42">
        <v>29000</v>
      </c>
      <c r="H54" s="38">
        <v>3848.97</v>
      </c>
      <c r="I54" s="38">
        <v>2234.9699999999998</v>
      </c>
      <c r="J54" s="38">
        <v>0</v>
      </c>
      <c r="K54" s="38">
        <f t="shared" si="5"/>
        <v>58.066703559653618</v>
      </c>
    </row>
    <row r="55" spans="1:11" x14ac:dyDescent="0.25">
      <c r="A55" s="39"/>
      <c r="B55" s="39">
        <v>34</v>
      </c>
      <c r="C55" s="40"/>
      <c r="D55" s="40" t="s">
        <v>72</v>
      </c>
      <c r="E55" s="41">
        <f>SUM(E56:E57)</f>
        <v>6224.87</v>
      </c>
      <c r="F55" s="41">
        <f>SUM(F56:F57)</f>
        <v>826.1822284159532</v>
      </c>
      <c r="G55" s="41">
        <f>SUM(G56:G57)</f>
        <v>10000</v>
      </c>
      <c r="H55" s="41">
        <v>1327.23</v>
      </c>
      <c r="I55" s="41">
        <f>SUM(I56:I58)</f>
        <v>4619.53</v>
      </c>
      <c r="J55" s="38">
        <f>I55/F55*100</f>
        <v>559.14177782025968</v>
      </c>
      <c r="K55" s="38">
        <f t="shared" si="5"/>
        <v>348.05798542829802</v>
      </c>
    </row>
    <row r="56" spans="1:11" x14ac:dyDescent="0.25">
      <c r="A56" s="39"/>
      <c r="B56" s="39"/>
      <c r="C56" s="40" t="s">
        <v>56</v>
      </c>
      <c r="D56" s="40" t="s">
        <v>70</v>
      </c>
      <c r="E56" s="41">
        <v>6224.87</v>
      </c>
      <c r="F56" s="38">
        <f>E56/7.5345</f>
        <v>826.1822284159532</v>
      </c>
      <c r="G56" s="38">
        <v>6000</v>
      </c>
      <c r="H56" s="38">
        <v>796.34</v>
      </c>
      <c r="I56" s="38">
        <v>536.28</v>
      </c>
      <c r="J56" s="38">
        <f>I56/F56*100</f>
        <v>64.910619177589254</v>
      </c>
      <c r="K56" s="38">
        <f t="shared" si="5"/>
        <v>67.343094658060622</v>
      </c>
    </row>
    <row r="57" spans="1:11" x14ac:dyDescent="0.25">
      <c r="A57" s="39"/>
      <c r="B57" s="39"/>
      <c r="C57" s="40" t="s">
        <v>48</v>
      </c>
      <c r="D57" s="40" t="s">
        <v>49</v>
      </c>
      <c r="E57" s="41">
        <v>0</v>
      </c>
      <c r="F57" s="38">
        <f>E57/7.5345</f>
        <v>0</v>
      </c>
      <c r="G57" s="38">
        <v>4000</v>
      </c>
      <c r="H57" s="38">
        <v>530.89</v>
      </c>
      <c r="I57" s="38">
        <v>0</v>
      </c>
      <c r="J57" s="38">
        <v>0</v>
      </c>
      <c r="K57" s="38">
        <f t="shared" si="5"/>
        <v>0</v>
      </c>
    </row>
    <row r="58" spans="1:11" x14ac:dyDescent="0.25">
      <c r="A58" s="39"/>
      <c r="B58" s="39"/>
      <c r="C58" s="40" t="s">
        <v>40</v>
      </c>
      <c r="D58" s="40" t="s">
        <v>41</v>
      </c>
      <c r="E58" s="41"/>
      <c r="F58" s="38">
        <v>0</v>
      </c>
      <c r="G58" s="38"/>
      <c r="H58" s="38">
        <v>0</v>
      </c>
      <c r="I58" s="38">
        <v>4083.25</v>
      </c>
      <c r="J58" s="38">
        <v>0</v>
      </c>
      <c r="K58" s="38">
        <v>0</v>
      </c>
    </row>
    <row r="59" spans="1:11" ht="38.25" x14ac:dyDescent="0.25">
      <c r="A59" s="39"/>
      <c r="B59" s="39">
        <v>37</v>
      </c>
      <c r="C59" s="40"/>
      <c r="D59" s="43" t="s">
        <v>73</v>
      </c>
      <c r="E59" s="38">
        <f>SUM(E60:E62)</f>
        <v>4819.45</v>
      </c>
      <c r="F59" s="38">
        <f>SUM(F60:F62)</f>
        <v>639.65093901386945</v>
      </c>
      <c r="G59" s="38">
        <f>SUM(G60:G62)</f>
        <v>404000</v>
      </c>
      <c r="H59" s="38">
        <f>SUM(H60:H62)</f>
        <v>53620.020000000004</v>
      </c>
      <c r="I59" s="38">
        <f>SUM(I60:I62)</f>
        <v>0</v>
      </c>
      <c r="J59" s="38">
        <f>I59/F59*100</f>
        <v>0</v>
      </c>
      <c r="K59" s="38">
        <f>I59/H59*100</f>
        <v>0</v>
      </c>
    </row>
    <row r="60" spans="1:11" x14ac:dyDescent="0.25">
      <c r="A60" s="39"/>
      <c r="B60" s="39"/>
      <c r="C60" s="40" t="s">
        <v>45</v>
      </c>
      <c r="D60" s="40" t="s">
        <v>46</v>
      </c>
      <c r="E60" s="41">
        <v>4819.45</v>
      </c>
      <c r="F60" s="38">
        <f>E60/7.5345</f>
        <v>639.65093901386945</v>
      </c>
      <c r="G60" s="42">
        <v>2000</v>
      </c>
      <c r="H60" s="38">
        <v>265.45</v>
      </c>
      <c r="I60" s="38">
        <v>0</v>
      </c>
      <c r="J60" s="38">
        <f>I60/F60*100</f>
        <v>0</v>
      </c>
      <c r="K60" s="38">
        <f>I60/H60*100</f>
        <v>0</v>
      </c>
    </row>
    <row r="61" spans="1:11" x14ac:dyDescent="0.25">
      <c r="A61" s="39"/>
      <c r="B61" s="39"/>
      <c r="C61" s="40" t="s">
        <v>48</v>
      </c>
      <c r="D61" s="40" t="s">
        <v>49</v>
      </c>
      <c r="E61" s="41">
        <v>0</v>
      </c>
      <c r="F61" s="38">
        <v>0</v>
      </c>
      <c r="G61" s="42">
        <v>2000</v>
      </c>
      <c r="H61" s="38">
        <v>265.45</v>
      </c>
      <c r="I61" s="38">
        <v>0</v>
      </c>
      <c r="J61" s="38">
        <v>0</v>
      </c>
      <c r="K61" s="38">
        <f>I61/H61*100</f>
        <v>0</v>
      </c>
    </row>
    <row r="62" spans="1:11" x14ac:dyDescent="0.25">
      <c r="A62" s="39"/>
      <c r="B62" s="39"/>
      <c r="C62" s="40" t="s">
        <v>40</v>
      </c>
      <c r="D62" s="43" t="s">
        <v>41</v>
      </c>
      <c r="E62" s="44">
        <v>0</v>
      </c>
      <c r="F62" s="38">
        <f>E62/7.5345</f>
        <v>0</v>
      </c>
      <c r="G62" s="42">
        <v>400000</v>
      </c>
      <c r="H62" s="38">
        <v>53089.120000000003</v>
      </c>
      <c r="I62" s="38">
        <v>0</v>
      </c>
      <c r="J62" s="38">
        <v>0</v>
      </c>
      <c r="K62" s="38">
        <f>I62/H62*100</f>
        <v>0</v>
      </c>
    </row>
    <row r="63" spans="1:11" x14ac:dyDescent="0.25">
      <c r="A63" s="39"/>
      <c r="B63" s="39">
        <v>38</v>
      </c>
      <c r="C63" s="40"/>
      <c r="D63" s="43" t="s">
        <v>74</v>
      </c>
      <c r="E63" s="44"/>
      <c r="F63" s="38">
        <f>F64</f>
        <v>0</v>
      </c>
      <c r="G63" s="38">
        <f>G64</f>
        <v>0</v>
      </c>
      <c r="H63" s="38">
        <f>H64</f>
        <v>0</v>
      </c>
      <c r="I63" s="38">
        <f>I64</f>
        <v>1909.25</v>
      </c>
      <c r="J63" s="38">
        <v>0</v>
      </c>
      <c r="K63" s="38">
        <v>0</v>
      </c>
    </row>
    <row r="64" spans="1:11" x14ac:dyDescent="0.25">
      <c r="A64" s="39"/>
      <c r="B64" s="39"/>
      <c r="C64" s="40" t="s">
        <v>40</v>
      </c>
      <c r="D64" s="43" t="s">
        <v>41</v>
      </c>
      <c r="E64" s="44"/>
      <c r="F64" s="38">
        <v>0</v>
      </c>
      <c r="G64" s="38"/>
      <c r="H64" s="38">
        <v>0</v>
      </c>
      <c r="I64" s="38">
        <v>1909.25</v>
      </c>
      <c r="J64" s="38">
        <v>0</v>
      </c>
      <c r="K64" s="38">
        <v>0</v>
      </c>
    </row>
    <row r="65" spans="1:11" ht="25.5" x14ac:dyDescent="0.25">
      <c r="A65" s="45">
        <v>4</v>
      </c>
      <c r="B65" s="45"/>
      <c r="C65" s="45"/>
      <c r="D65" s="46" t="s">
        <v>75</v>
      </c>
      <c r="E65" s="36">
        <f>E66+E73</f>
        <v>12944.19</v>
      </c>
      <c r="F65" s="36">
        <f>F66+F73</f>
        <v>1717.9892494525184</v>
      </c>
      <c r="G65" s="36">
        <f>G66+G73</f>
        <v>451500</v>
      </c>
      <c r="H65" s="36">
        <f>H66+H73</f>
        <v>159466.32</v>
      </c>
      <c r="I65" s="36">
        <f>I66+I73</f>
        <v>2838.44</v>
      </c>
      <c r="J65" s="36">
        <f>I65/F65*100</f>
        <v>165.21872886600087</v>
      </c>
      <c r="K65" s="36">
        <f>I65/H65*100</f>
        <v>1.7799620634626798</v>
      </c>
    </row>
    <row r="66" spans="1:11" ht="38.25" x14ac:dyDescent="0.25">
      <c r="A66" s="37"/>
      <c r="B66" s="37">
        <v>42</v>
      </c>
      <c r="C66" s="37"/>
      <c r="D66" s="47" t="s">
        <v>76</v>
      </c>
      <c r="E66" s="38">
        <f>SUM(E67:E72)</f>
        <v>12944.19</v>
      </c>
      <c r="F66" s="38">
        <f>SUM(F67:F72)</f>
        <v>1717.9892494525184</v>
      </c>
      <c r="G66" s="38">
        <f>SUM(G67:G72)</f>
        <v>451500</v>
      </c>
      <c r="H66" s="38">
        <f>SUM(H67:H72)</f>
        <v>59924.32</v>
      </c>
      <c r="I66" s="38">
        <f>SUM(I67:I72)</f>
        <v>2838.44</v>
      </c>
      <c r="J66" s="38">
        <f>I66/F66*100</f>
        <v>165.21872886600087</v>
      </c>
      <c r="K66" s="38">
        <f>I66/H66*100</f>
        <v>4.7367079008990007</v>
      </c>
    </row>
    <row r="67" spans="1:11" x14ac:dyDescent="0.25">
      <c r="A67" s="37"/>
      <c r="B67" s="37"/>
      <c r="C67" s="37" t="s">
        <v>58</v>
      </c>
      <c r="D67" s="50" t="s">
        <v>59</v>
      </c>
      <c r="E67" s="44">
        <v>0</v>
      </c>
      <c r="F67" s="38">
        <f t="shared" ref="F67:F72" si="7">E67/7.5345</f>
        <v>0</v>
      </c>
      <c r="G67" s="42">
        <v>0</v>
      </c>
      <c r="H67" s="38">
        <v>0</v>
      </c>
      <c r="I67" s="38">
        <v>0</v>
      </c>
      <c r="J67" s="38">
        <v>0</v>
      </c>
      <c r="K67" s="38">
        <v>0</v>
      </c>
    </row>
    <row r="68" spans="1:11" x14ac:dyDescent="0.25">
      <c r="A68" s="37"/>
      <c r="B68" s="37"/>
      <c r="C68" s="37" t="s">
        <v>45</v>
      </c>
      <c r="D68" s="50" t="s">
        <v>46</v>
      </c>
      <c r="E68" s="44">
        <v>12944.19</v>
      </c>
      <c r="F68" s="38">
        <f t="shared" si="7"/>
        <v>1717.9892494525184</v>
      </c>
      <c r="G68" s="42">
        <v>17500</v>
      </c>
      <c r="H68" s="38">
        <v>2322.64</v>
      </c>
      <c r="I68" s="38">
        <v>1656.25</v>
      </c>
      <c r="J68" s="38">
        <f>I68/F68*100</f>
        <v>96.406307578921513</v>
      </c>
      <c r="K68" s="38">
        <f t="shared" ref="K68:K74" si="8">I68/H68*100</f>
        <v>71.308941549271523</v>
      </c>
    </row>
    <row r="69" spans="1:11" x14ac:dyDescent="0.25">
      <c r="A69" s="37"/>
      <c r="B69" s="37"/>
      <c r="C69" s="37" t="s">
        <v>48</v>
      </c>
      <c r="D69" s="50" t="s">
        <v>49</v>
      </c>
      <c r="E69" s="44">
        <v>0</v>
      </c>
      <c r="F69" s="38">
        <f t="shared" si="7"/>
        <v>0</v>
      </c>
      <c r="G69" s="42">
        <v>16000</v>
      </c>
      <c r="H69" s="38">
        <v>2123.56</v>
      </c>
      <c r="I69" s="38">
        <v>0</v>
      </c>
      <c r="J69" s="38">
        <v>0</v>
      </c>
      <c r="K69" s="38">
        <f t="shared" si="8"/>
        <v>0</v>
      </c>
    </row>
    <row r="70" spans="1:11" x14ac:dyDescent="0.25">
      <c r="A70" s="37"/>
      <c r="B70" s="37"/>
      <c r="C70" s="37" t="s">
        <v>40</v>
      </c>
      <c r="D70" s="50" t="s">
        <v>41</v>
      </c>
      <c r="E70" s="44">
        <v>0</v>
      </c>
      <c r="F70" s="38">
        <f t="shared" si="7"/>
        <v>0</v>
      </c>
      <c r="G70" s="42">
        <v>405000</v>
      </c>
      <c r="H70" s="38">
        <v>53752.73</v>
      </c>
      <c r="I70" s="38">
        <v>1182.19</v>
      </c>
      <c r="J70" s="38">
        <v>0</v>
      </c>
      <c r="K70" s="38">
        <f t="shared" si="8"/>
        <v>2.1993115512458621</v>
      </c>
    </row>
    <row r="71" spans="1:11" x14ac:dyDescent="0.25">
      <c r="A71" s="37"/>
      <c r="B71" s="37"/>
      <c r="C71" s="37" t="s">
        <v>42</v>
      </c>
      <c r="D71" s="50" t="s">
        <v>43</v>
      </c>
      <c r="E71" s="44">
        <v>0</v>
      </c>
      <c r="F71" s="38">
        <f t="shared" si="7"/>
        <v>0</v>
      </c>
      <c r="G71" s="42">
        <v>10000</v>
      </c>
      <c r="H71" s="38">
        <v>1327.22</v>
      </c>
      <c r="I71" s="38">
        <v>0</v>
      </c>
      <c r="J71" s="38">
        <v>0</v>
      </c>
      <c r="K71" s="38">
        <f t="shared" si="8"/>
        <v>0</v>
      </c>
    </row>
    <row r="72" spans="1:11" ht="25.5" x14ac:dyDescent="0.25">
      <c r="A72" s="37"/>
      <c r="B72" s="37"/>
      <c r="C72" s="37" t="s">
        <v>50</v>
      </c>
      <c r="D72" s="43" t="s">
        <v>51</v>
      </c>
      <c r="E72" s="44">
        <v>0</v>
      </c>
      <c r="F72" s="38">
        <f t="shared" si="7"/>
        <v>0</v>
      </c>
      <c r="G72" s="42">
        <v>3000</v>
      </c>
      <c r="H72" s="38">
        <v>398.17</v>
      </c>
      <c r="I72" s="38">
        <v>0</v>
      </c>
      <c r="J72" s="38">
        <v>0</v>
      </c>
      <c r="K72" s="38">
        <f t="shared" si="8"/>
        <v>0</v>
      </c>
    </row>
    <row r="73" spans="1:11" ht="25.5" x14ac:dyDescent="0.25">
      <c r="A73" s="37"/>
      <c r="B73" s="37">
        <v>45</v>
      </c>
      <c r="C73" s="37"/>
      <c r="D73" s="47" t="s">
        <v>77</v>
      </c>
      <c r="E73" s="38">
        <f>SUM(E74:E75)</f>
        <v>0</v>
      </c>
      <c r="F73" s="38">
        <f>SUM(F74:F75)</f>
        <v>0</v>
      </c>
      <c r="G73" s="38">
        <f>SUM(G74:G75)</f>
        <v>0</v>
      </c>
      <c r="H73" s="38">
        <f>SUM(H74:H75)</f>
        <v>99542</v>
      </c>
      <c r="I73" s="38">
        <f>SUM(I74:I75)</f>
        <v>0</v>
      </c>
      <c r="J73" s="38">
        <v>0</v>
      </c>
      <c r="K73" s="38">
        <f t="shared" si="8"/>
        <v>0</v>
      </c>
    </row>
    <row r="74" spans="1:11" x14ac:dyDescent="0.25">
      <c r="A74" s="37"/>
      <c r="B74" s="37"/>
      <c r="C74" s="37" t="s">
        <v>58</v>
      </c>
      <c r="D74" s="47" t="s">
        <v>59</v>
      </c>
      <c r="E74" s="38">
        <v>0</v>
      </c>
      <c r="F74" s="38">
        <v>0</v>
      </c>
      <c r="G74" s="38">
        <v>0</v>
      </c>
      <c r="H74" s="38">
        <v>99542</v>
      </c>
      <c r="I74" s="38">
        <v>0</v>
      </c>
      <c r="J74" s="38">
        <v>0</v>
      </c>
      <c r="K74" s="38">
        <f t="shared" si="8"/>
        <v>0</v>
      </c>
    </row>
    <row r="75" spans="1:11" x14ac:dyDescent="0.25">
      <c r="A75" s="37"/>
      <c r="B75" s="37"/>
      <c r="C75" s="40" t="s">
        <v>56</v>
      </c>
      <c r="D75" s="40" t="s">
        <v>70</v>
      </c>
      <c r="E75" s="41">
        <v>0</v>
      </c>
      <c r="F75" s="38">
        <f>E75/7.5345</f>
        <v>0</v>
      </c>
      <c r="G75" s="42">
        <v>0</v>
      </c>
      <c r="H75" s="38">
        <f>G75/7.5345</f>
        <v>0</v>
      </c>
      <c r="I75" s="38">
        <v>0</v>
      </c>
      <c r="J75" s="38">
        <v>0</v>
      </c>
      <c r="K75" s="38">
        <v>0</v>
      </c>
    </row>
  </sheetData>
  <mergeCells count="5">
    <mergeCell ref="A34:K34"/>
    <mergeCell ref="A1:L1"/>
    <mergeCell ref="A3:K3"/>
    <mergeCell ref="A5:K5"/>
    <mergeCell ref="A7:K7"/>
  </mergeCells>
  <pageMargins left="0.7" right="0.7" top="0.75" bottom="0.75" header="0.51180555555555496" footer="0.51180555555555496"/>
  <pageSetup paperSize="9" scale="53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6"/>
  <sheetViews>
    <sheetView zoomScaleNormal="100" workbookViewId="0">
      <selection activeCell="G27" sqref="G27"/>
    </sheetView>
  </sheetViews>
  <sheetFormatPr defaultColWidth="8.5703125" defaultRowHeight="15" x14ac:dyDescent="0.25"/>
  <cols>
    <col min="1" max="1" width="37.7109375" customWidth="1"/>
    <col min="2" max="2" width="15.7109375" hidden="1" customWidth="1"/>
    <col min="3" max="3" width="15.7109375" customWidth="1"/>
    <col min="4" max="5" width="15.7109375" hidden="1" customWidth="1"/>
    <col min="6" max="7" width="15.7109375" customWidth="1"/>
    <col min="8" max="9" width="15.7109375" hidden="1" customWidth="1"/>
  </cols>
  <sheetData>
    <row r="1" spans="1:15" ht="50.25" customHeight="1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29"/>
      <c r="K1" s="29"/>
      <c r="L1" s="29"/>
      <c r="M1" s="29"/>
      <c r="N1" s="29"/>
      <c r="O1" s="29"/>
    </row>
    <row r="2" spans="1:15" ht="18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15" ht="15.75" customHeight="1" x14ac:dyDescent="0.25">
      <c r="A3" s="151" t="s">
        <v>1</v>
      </c>
      <c r="B3" s="151"/>
      <c r="C3" s="151"/>
      <c r="D3" s="151"/>
      <c r="E3" s="151"/>
      <c r="F3" s="151"/>
      <c r="G3" s="151"/>
      <c r="H3" s="151"/>
      <c r="I3" s="151"/>
    </row>
    <row r="4" spans="1:15" ht="18" x14ac:dyDescent="0.25">
      <c r="A4" s="3"/>
      <c r="B4" s="3"/>
      <c r="C4" s="3"/>
      <c r="D4" s="3"/>
      <c r="E4" s="3"/>
      <c r="F4" s="3"/>
      <c r="G4" s="3"/>
      <c r="H4" s="3"/>
      <c r="I4" s="4"/>
    </row>
    <row r="5" spans="1:15" ht="18" customHeight="1" x14ac:dyDescent="0.25">
      <c r="A5" s="151" t="s">
        <v>29</v>
      </c>
      <c r="B5" s="151"/>
      <c r="C5" s="151"/>
      <c r="D5" s="151"/>
      <c r="E5" s="151"/>
      <c r="F5" s="151"/>
      <c r="G5" s="151"/>
      <c r="H5" s="151"/>
      <c r="I5" s="151"/>
    </row>
    <row r="6" spans="1:15" ht="18" x14ac:dyDescent="0.25">
      <c r="A6" s="3"/>
      <c r="B6" s="3"/>
      <c r="C6" s="3"/>
      <c r="D6" s="3"/>
      <c r="E6" s="3"/>
      <c r="F6" s="3"/>
      <c r="G6" s="3"/>
      <c r="H6" s="3"/>
      <c r="I6" s="4"/>
    </row>
    <row r="7" spans="1:15" ht="15.75" customHeight="1" x14ac:dyDescent="0.25">
      <c r="A7" s="151" t="s">
        <v>78</v>
      </c>
      <c r="B7" s="151"/>
      <c r="C7" s="151"/>
      <c r="D7" s="151"/>
      <c r="E7" s="151"/>
      <c r="F7" s="151"/>
      <c r="G7" s="151"/>
      <c r="H7" s="151"/>
      <c r="I7" s="151"/>
    </row>
    <row r="8" spans="1:15" ht="18" x14ac:dyDescent="0.25">
      <c r="A8" s="3"/>
      <c r="B8" s="3"/>
      <c r="C8" s="3"/>
      <c r="D8" s="3"/>
      <c r="E8" s="3"/>
      <c r="F8" s="3"/>
      <c r="G8" s="3"/>
      <c r="H8" s="3"/>
      <c r="I8" s="4"/>
    </row>
    <row r="9" spans="1:15" ht="43.5" customHeight="1" x14ac:dyDescent="0.25">
      <c r="A9" s="1" t="s">
        <v>79</v>
      </c>
      <c r="B9" s="30" t="s">
        <v>80</v>
      </c>
      <c r="C9" s="149" t="s">
        <v>4</v>
      </c>
      <c r="D9" s="149"/>
      <c r="E9" s="1" t="s">
        <v>81</v>
      </c>
      <c r="F9" s="1" t="s">
        <v>5</v>
      </c>
      <c r="G9" s="1" t="s">
        <v>82</v>
      </c>
      <c r="H9" s="1" t="s">
        <v>7</v>
      </c>
      <c r="I9" s="1" t="s">
        <v>7</v>
      </c>
    </row>
    <row r="10" spans="1:15" hidden="1" x14ac:dyDescent="0.25">
      <c r="A10" s="34">
        <v>1</v>
      </c>
      <c r="B10" s="33" t="s">
        <v>35</v>
      </c>
      <c r="C10" s="33">
        <v>2</v>
      </c>
      <c r="D10" s="33" t="s">
        <v>35</v>
      </c>
      <c r="E10" s="33" t="s">
        <v>35</v>
      </c>
      <c r="F10" s="33">
        <v>3</v>
      </c>
      <c r="G10" s="33">
        <v>4</v>
      </c>
      <c r="H10" s="33" t="s">
        <v>36</v>
      </c>
      <c r="I10" s="33" t="s">
        <v>37</v>
      </c>
    </row>
    <row r="11" spans="1:15" ht="15.75" hidden="1" customHeight="1" x14ac:dyDescent="0.25">
      <c r="A11" s="35" t="s">
        <v>83</v>
      </c>
      <c r="B11" s="36">
        <f t="shared" ref="B11:G11" si="0">B12</f>
        <v>15942137.25</v>
      </c>
      <c r="C11" s="36">
        <f t="shared" si="0"/>
        <v>1047036.3</v>
      </c>
      <c r="D11" s="36">
        <f t="shared" si="0"/>
        <v>19428606.460000001</v>
      </c>
      <c r="E11" s="36">
        <f t="shared" si="0"/>
        <v>18748870.859999999</v>
      </c>
      <c r="F11" s="36">
        <f t="shared" si="0"/>
        <v>2587944.7699999996</v>
      </c>
      <c r="G11" s="36">
        <f t="shared" si="0"/>
        <v>1255745.23</v>
      </c>
      <c r="H11" s="36">
        <f t="shared" ref="H11:H16" si="1">G11/C11*100</f>
        <v>119.9333041270871</v>
      </c>
      <c r="I11" s="36">
        <f t="shared" ref="I11:I16" si="2">G11/F11*100</f>
        <v>48.522875934481405</v>
      </c>
    </row>
    <row r="12" spans="1:15" ht="15.75" hidden="1" customHeight="1" x14ac:dyDescent="0.25">
      <c r="A12" s="35" t="s">
        <v>84</v>
      </c>
      <c r="B12" s="36">
        <f t="shared" ref="B12:G12" si="3">SUM(B13:B16)</f>
        <v>15942137.25</v>
      </c>
      <c r="C12" s="36">
        <f t="shared" si="3"/>
        <v>1047036.3</v>
      </c>
      <c r="D12" s="36">
        <f t="shared" si="3"/>
        <v>19428606.460000001</v>
      </c>
      <c r="E12" s="36">
        <f t="shared" si="3"/>
        <v>18748870.859999999</v>
      </c>
      <c r="F12" s="36">
        <f t="shared" si="3"/>
        <v>2587944.7699999996</v>
      </c>
      <c r="G12" s="36">
        <f t="shared" si="3"/>
        <v>1255745.23</v>
      </c>
      <c r="H12" s="36">
        <f t="shared" si="1"/>
        <v>119.9333041270871</v>
      </c>
      <c r="I12" s="36">
        <f t="shared" si="2"/>
        <v>48.522875934481405</v>
      </c>
    </row>
    <row r="13" spans="1:15" x14ac:dyDescent="0.25">
      <c r="A13" s="43" t="s">
        <v>85</v>
      </c>
      <c r="B13" s="38">
        <v>15369370.880000001</v>
      </c>
      <c r="C13" s="38">
        <v>923738.17</v>
      </c>
      <c r="D13" s="38">
        <v>17586306.460000001</v>
      </c>
      <c r="E13" s="42">
        <v>17048327.829999998</v>
      </c>
      <c r="F13" s="38">
        <v>2353086.0499999998</v>
      </c>
      <c r="G13" s="38">
        <v>1033745.77</v>
      </c>
      <c r="H13" s="38">
        <f t="shared" si="1"/>
        <v>111.90895900729099</v>
      </c>
      <c r="I13" s="38">
        <f t="shared" si="2"/>
        <v>43.93149030822736</v>
      </c>
    </row>
    <row r="14" spans="1:15" x14ac:dyDescent="0.25">
      <c r="A14" s="43" t="s">
        <v>86</v>
      </c>
      <c r="B14" s="38">
        <v>572766.37</v>
      </c>
      <c r="C14" s="38">
        <v>9893.6200000000008</v>
      </c>
      <c r="D14" s="38">
        <v>135000</v>
      </c>
      <c r="E14" s="42">
        <v>110000</v>
      </c>
      <c r="F14" s="38">
        <v>14599.51</v>
      </c>
      <c r="G14" s="38">
        <v>5203.42</v>
      </c>
      <c r="H14" s="38">
        <f t="shared" si="1"/>
        <v>52.593691692221853</v>
      </c>
      <c r="I14" s="38">
        <f t="shared" si="2"/>
        <v>35.641059186232965</v>
      </c>
    </row>
    <row r="15" spans="1:15" x14ac:dyDescent="0.25">
      <c r="A15" s="43" t="s">
        <v>87</v>
      </c>
      <c r="B15" s="38">
        <v>0</v>
      </c>
      <c r="C15" s="38">
        <v>236.83</v>
      </c>
      <c r="D15" s="38">
        <v>4500</v>
      </c>
      <c r="E15" s="42">
        <v>9000</v>
      </c>
      <c r="F15" s="38">
        <v>1194.5</v>
      </c>
      <c r="G15" s="38">
        <v>0</v>
      </c>
      <c r="H15" s="38">
        <f t="shared" si="1"/>
        <v>0</v>
      </c>
      <c r="I15" s="38">
        <f t="shared" si="2"/>
        <v>0</v>
      </c>
    </row>
    <row r="16" spans="1:15" ht="25.5" x14ac:dyDescent="0.25">
      <c r="A16" s="43" t="s">
        <v>88</v>
      </c>
      <c r="B16" s="38">
        <v>0</v>
      </c>
      <c r="C16" s="38">
        <v>113167.67999999999</v>
      </c>
      <c r="D16" s="38">
        <v>1702800</v>
      </c>
      <c r="E16" s="42">
        <v>1581543.03</v>
      </c>
      <c r="F16" s="38">
        <v>219064.71</v>
      </c>
      <c r="G16" s="38">
        <v>216796.04</v>
      </c>
      <c r="H16" s="38">
        <f t="shared" si="1"/>
        <v>191.57063218049538</v>
      </c>
      <c r="I16" s="38">
        <f t="shared" si="2"/>
        <v>98.964383628928644</v>
      </c>
    </row>
  </sheetData>
  <mergeCells count="4">
    <mergeCell ref="A1:I1"/>
    <mergeCell ref="A3:I3"/>
    <mergeCell ref="A5:I5"/>
    <mergeCell ref="A7:I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4"/>
  <sheetViews>
    <sheetView zoomScaleNormal="100" workbookViewId="0">
      <selection sqref="A1:I1"/>
    </sheetView>
  </sheetViews>
  <sheetFormatPr defaultColWidth="8.5703125" defaultRowHeight="15" x14ac:dyDescent="0.25"/>
  <cols>
    <col min="1" max="1" width="7.42578125" customWidth="1"/>
    <col min="2" max="2" width="8.42578125" customWidth="1"/>
    <col min="3" max="3" width="5.42578125" customWidth="1"/>
    <col min="4" max="9" width="25.28515625" customWidth="1"/>
  </cols>
  <sheetData>
    <row r="1" spans="1:15" ht="42" customHeight="1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29"/>
      <c r="K1" s="29"/>
      <c r="L1" s="29"/>
      <c r="M1" s="29"/>
      <c r="N1" s="29"/>
      <c r="O1" s="29"/>
    </row>
    <row r="2" spans="1:15" ht="18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15" ht="15.75" customHeight="1" x14ac:dyDescent="0.25">
      <c r="A3" s="151" t="s">
        <v>1</v>
      </c>
      <c r="B3" s="151"/>
      <c r="C3" s="151"/>
      <c r="D3" s="151"/>
      <c r="E3" s="151"/>
      <c r="F3" s="151"/>
      <c r="G3" s="151"/>
      <c r="H3" s="151"/>
      <c r="I3" s="151"/>
    </row>
    <row r="4" spans="1:15" ht="18" x14ac:dyDescent="0.25">
      <c r="A4" s="3"/>
      <c r="B4" s="3"/>
      <c r="C4" s="3"/>
      <c r="D4" s="3"/>
      <c r="E4" s="3"/>
      <c r="F4" s="3"/>
      <c r="G4" s="3"/>
      <c r="H4" s="4"/>
      <c r="I4" s="4"/>
    </row>
    <row r="5" spans="1:15" ht="18" customHeight="1" x14ac:dyDescent="0.25">
      <c r="A5" s="151" t="s">
        <v>89</v>
      </c>
      <c r="B5" s="151"/>
      <c r="C5" s="151"/>
      <c r="D5" s="151"/>
      <c r="E5" s="151"/>
      <c r="F5" s="151"/>
      <c r="G5" s="151"/>
      <c r="H5" s="151"/>
      <c r="I5" s="151"/>
    </row>
    <row r="6" spans="1:15" ht="18" x14ac:dyDescent="0.25">
      <c r="A6" s="3"/>
      <c r="B6" s="3"/>
      <c r="C6" s="3"/>
      <c r="D6" s="3"/>
      <c r="E6" s="3"/>
      <c r="F6" s="3"/>
      <c r="G6" s="3"/>
      <c r="H6" s="4"/>
      <c r="I6" s="4"/>
    </row>
    <row r="7" spans="1:15" ht="25.5" x14ac:dyDescent="0.25">
      <c r="A7" s="1" t="s">
        <v>30</v>
      </c>
      <c r="B7" s="30" t="s">
        <v>31</v>
      </c>
      <c r="C7" s="30" t="s">
        <v>32</v>
      </c>
      <c r="D7" s="30" t="s">
        <v>90</v>
      </c>
      <c r="E7" s="30" t="s">
        <v>80</v>
      </c>
      <c r="F7" s="1" t="s">
        <v>91</v>
      </c>
      <c r="G7" s="1" t="s">
        <v>81</v>
      </c>
      <c r="H7" s="1" t="s">
        <v>92</v>
      </c>
      <c r="I7" s="1" t="s">
        <v>93</v>
      </c>
    </row>
    <row r="8" spans="1:15" ht="25.5" x14ac:dyDescent="0.25">
      <c r="A8" s="35">
        <v>8</v>
      </c>
      <c r="B8" s="35"/>
      <c r="C8" s="35"/>
      <c r="D8" s="35" t="s">
        <v>94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</row>
    <row r="9" spans="1:15" x14ac:dyDescent="0.25">
      <c r="A9" s="35"/>
      <c r="B9" s="37">
        <v>84</v>
      </c>
      <c r="C9" s="37"/>
      <c r="D9" s="37" t="s">
        <v>95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</row>
    <row r="10" spans="1:15" ht="25.5" x14ac:dyDescent="0.25">
      <c r="A10" s="39"/>
      <c r="B10" s="39"/>
      <c r="C10" s="40">
        <v>81</v>
      </c>
      <c r="D10" s="43" t="s">
        <v>96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</row>
    <row r="11" spans="1:15" ht="25.5" x14ac:dyDescent="0.25">
      <c r="A11" s="45">
        <v>5</v>
      </c>
      <c r="B11" s="45"/>
      <c r="C11" s="45"/>
      <c r="D11" s="46" t="s">
        <v>97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</row>
    <row r="12" spans="1:15" ht="25.5" x14ac:dyDescent="0.25">
      <c r="A12" s="37"/>
      <c r="B12" s="37">
        <v>54</v>
      </c>
      <c r="C12" s="37"/>
      <c r="D12" s="47" t="s">
        <v>98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</row>
    <row r="13" spans="1:15" x14ac:dyDescent="0.25">
      <c r="A13" s="37"/>
      <c r="B13" s="37"/>
      <c r="C13" s="40">
        <v>11</v>
      </c>
      <c r="D13" s="40" t="s">
        <v>59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</row>
    <row r="14" spans="1:15" x14ac:dyDescent="0.25">
      <c r="A14" s="37"/>
      <c r="B14" s="37"/>
      <c r="C14" s="40">
        <v>31</v>
      </c>
      <c r="D14" s="40" t="s">
        <v>46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</row>
  </sheetData>
  <mergeCells count="3">
    <mergeCell ref="A1:I1"/>
    <mergeCell ref="A3:I3"/>
    <mergeCell ref="A5:I5"/>
  </mergeCells>
  <pageMargins left="0.7" right="0.7" top="0.75" bottom="0.75" header="0.51180555555555496" footer="0.51180555555555496"/>
  <pageSetup paperSize="9" scale="76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49"/>
  <sheetViews>
    <sheetView tabSelected="1" zoomScaleNormal="100" workbookViewId="0">
      <selection activeCell="J238" sqref="J238"/>
    </sheetView>
  </sheetViews>
  <sheetFormatPr defaultColWidth="8.5703125" defaultRowHeight="15" x14ac:dyDescent="0.25"/>
  <cols>
    <col min="1" max="1" width="22.140625" customWidth="1"/>
    <col min="2" max="2" width="32" customWidth="1"/>
    <col min="3" max="6" width="25.28515625" hidden="1" customWidth="1"/>
    <col min="7" max="7" width="19.85546875" hidden="1" customWidth="1"/>
    <col min="8" max="10" width="25.28515625" customWidth="1"/>
  </cols>
  <sheetData>
    <row r="1" spans="1:15" ht="42" customHeight="1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29"/>
      <c r="L1" s="29"/>
      <c r="M1" s="29"/>
      <c r="N1" s="29"/>
      <c r="O1" s="29"/>
    </row>
    <row r="2" spans="1:15" ht="18" x14ac:dyDescent="0.25">
      <c r="A2" s="3"/>
      <c r="B2" s="3"/>
      <c r="C2" s="3"/>
      <c r="D2" s="3"/>
      <c r="E2" s="3"/>
      <c r="F2" s="3"/>
      <c r="G2" s="3"/>
      <c r="H2" s="3"/>
      <c r="I2" s="4"/>
      <c r="J2" s="4"/>
    </row>
    <row r="3" spans="1:15" ht="18" customHeight="1" x14ac:dyDescent="0.25">
      <c r="A3" s="151" t="s">
        <v>99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5" ht="18" x14ac:dyDescent="0.25">
      <c r="A4" s="3"/>
      <c r="B4" s="3"/>
      <c r="C4" s="3"/>
      <c r="D4" s="3"/>
      <c r="E4" s="3"/>
      <c r="F4" s="3"/>
      <c r="G4" s="3"/>
      <c r="H4" s="3"/>
      <c r="I4" s="4"/>
      <c r="J4" s="4"/>
    </row>
    <row r="5" spans="1:15" ht="25.5" x14ac:dyDescent="0.25">
      <c r="A5" s="51" t="s">
        <v>100</v>
      </c>
      <c r="B5" s="30" t="s">
        <v>101</v>
      </c>
      <c r="C5" s="30" t="s">
        <v>80</v>
      </c>
      <c r="D5" s="30" t="s">
        <v>80</v>
      </c>
      <c r="E5" s="1" t="s">
        <v>91</v>
      </c>
      <c r="F5" s="1" t="s">
        <v>91</v>
      </c>
      <c r="G5" s="1" t="s">
        <v>81</v>
      </c>
      <c r="H5" s="1" t="s">
        <v>81</v>
      </c>
      <c r="I5" s="1" t="s">
        <v>102</v>
      </c>
      <c r="J5" s="1" t="s">
        <v>7</v>
      </c>
    </row>
    <row r="6" spans="1:15" x14ac:dyDescent="0.25">
      <c r="A6" s="52"/>
      <c r="B6" s="32">
        <v>1</v>
      </c>
      <c r="C6" s="32" t="s">
        <v>35</v>
      </c>
      <c r="D6" s="32" t="s">
        <v>103</v>
      </c>
      <c r="E6" s="32" t="s">
        <v>35</v>
      </c>
      <c r="F6" s="32" t="s">
        <v>103</v>
      </c>
      <c r="G6" s="32" t="s">
        <v>35</v>
      </c>
      <c r="H6" s="32">
        <v>2</v>
      </c>
      <c r="I6" s="32">
        <v>3</v>
      </c>
      <c r="J6" s="32" t="s">
        <v>104</v>
      </c>
    </row>
    <row r="7" spans="1:15" x14ac:dyDescent="0.25">
      <c r="A7" s="53" t="s">
        <v>105</v>
      </c>
      <c r="B7" s="54" t="s">
        <v>106</v>
      </c>
      <c r="C7" s="55">
        <f t="shared" ref="C7:I14" si="0">C8</f>
        <v>72071.94</v>
      </c>
      <c r="D7" s="55">
        <f t="shared" si="0"/>
        <v>9565.5902846904246</v>
      </c>
      <c r="E7" s="55">
        <f t="shared" si="0"/>
        <v>59725.87</v>
      </c>
      <c r="F7" s="55">
        <f t="shared" si="0"/>
        <v>7926.985201406862</v>
      </c>
      <c r="G7" s="55">
        <f t="shared" si="0"/>
        <v>65000</v>
      </c>
      <c r="H7" s="55">
        <f t="shared" si="0"/>
        <v>8626.9825469506923</v>
      </c>
      <c r="I7" s="55">
        <f t="shared" si="0"/>
        <v>9348.3799999999992</v>
      </c>
      <c r="J7" s="55">
        <f t="shared" ref="J7:J70" si="1">I7/H7*100</f>
        <v>108.36210632307693</v>
      </c>
    </row>
    <row r="8" spans="1:15" x14ac:dyDescent="0.25">
      <c r="A8" s="56" t="s">
        <v>107</v>
      </c>
      <c r="B8" s="57" t="s">
        <v>108</v>
      </c>
      <c r="C8" s="58">
        <f t="shared" si="0"/>
        <v>72071.94</v>
      </c>
      <c r="D8" s="58">
        <f t="shared" si="0"/>
        <v>9565.5902846904246</v>
      </c>
      <c r="E8" s="58">
        <f t="shared" si="0"/>
        <v>59725.87</v>
      </c>
      <c r="F8" s="58">
        <f t="shared" si="0"/>
        <v>7926.985201406862</v>
      </c>
      <c r="G8" s="58">
        <f t="shared" si="0"/>
        <v>65000</v>
      </c>
      <c r="H8" s="58">
        <f t="shared" si="0"/>
        <v>8626.9825469506923</v>
      </c>
      <c r="I8" s="58">
        <f t="shared" si="0"/>
        <v>9348.3799999999992</v>
      </c>
      <c r="J8" s="58">
        <f t="shared" si="1"/>
        <v>108.36210632307693</v>
      </c>
    </row>
    <row r="9" spans="1:15" ht="25.5" x14ac:dyDescent="0.25">
      <c r="A9" s="59" t="s">
        <v>109</v>
      </c>
      <c r="B9" s="60" t="s">
        <v>110</v>
      </c>
      <c r="C9" s="61">
        <f t="shared" si="0"/>
        <v>72071.94</v>
      </c>
      <c r="D9" s="61">
        <f t="shared" si="0"/>
        <v>9565.5902846904246</v>
      </c>
      <c r="E9" s="61">
        <f t="shared" si="0"/>
        <v>59725.87</v>
      </c>
      <c r="F9" s="61">
        <f t="shared" si="0"/>
        <v>7926.985201406862</v>
      </c>
      <c r="G9" s="61">
        <f t="shared" si="0"/>
        <v>65000</v>
      </c>
      <c r="H9" s="61">
        <f t="shared" si="0"/>
        <v>8626.9825469506923</v>
      </c>
      <c r="I9" s="61">
        <f t="shared" si="0"/>
        <v>9348.3799999999992</v>
      </c>
      <c r="J9" s="62">
        <f t="shared" si="1"/>
        <v>108.36210632307693</v>
      </c>
    </row>
    <row r="10" spans="1:15" ht="38.25" x14ac:dyDescent="0.25">
      <c r="A10" s="63" t="s">
        <v>111</v>
      </c>
      <c r="B10" s="64" t="s">
        <v>112</v>
      </c>
      <c r="C10" s="65">
        <f t="shared" si="0"/>
        <v>72071.94</v>
      </c>
      <c r="D10" s="65">
        <f t="shared" si="0"/>
        <v>9565.5902846904246</v>
      </c>
      <c r="E10" s="65">
        <f t="shared" si="0"/>
        <v>59725.87</v>
      </c>
      <c r="F10" s="65">
        <f t="shared" si="0"/>
        <v>7926.985201406862</v>
      </c>
      <c r="G10" s="65">
        <f t="shared" si="0"/>
        <v>65000</v>
      </c>
      <c r="H10" s="65">
        <f t="shared" si="0"/>
        <v>8626.9825469506923</v>
      </c>
      <c r="I10" s="65">
        <f t="shared" si="0"/>
        <v>9348.3799999999992</v>
      </c>
      <c r="J10" s="66">
        <f t="shared" si="1"/>
        <v>108.36210632307693</v>
      </c>
    </row>
    <row r="11" spans="1:15" x14ac:dyDescent="0.25">
      <c r="A11" s="67" t="s">
        <v>54</v>
      </c>
      <c r="B11" s="68" t="s">
        <v>113</v>
      </c>
      <c r="C11" s="69">
        <f t="shared" si="0"/>
        <v>72071.94</v>
      </c>
      <c r="D11" s="69">
        <f t="shared" si="0"/>
        <v>9565.5902846904246</v>
      </c>
      <c r="E11" s="69">
        <f t="shared" si="0"/>
        <v>59725.87</v>
      </c>
      <c r="F11" s="69">
        <f t="shared" si="0"/>
        <v>7926.985201406862</v>
      </c>
      <c r="G11" s="69">
        <f t="shared" si="0"/>
        <v>65000</v>
      </c>
      <c r="H11" s="69">
        <f t="shared" si="0"/>
        <v>8626.9825469506923</v>
      </c>
      <c r="I11" s="69">
        <f t="shared" si="0"/>
        <v>9348.3799999999992</v>
      </c>
      <c r="J11" s="70">
        <f t="shared" si="1"/>
        <v>108.36210632307693</v>
      </c>
    </row>
    <row r="12" spans="1:15" x14ac:dyDescent="0.25">
      <c r="A12" s="71">
        <v>3</v>
      </c>
      <c r="B12" s="72" t="s">
        <v>114</v>
      </c>
      <c r="C12" s="73">
        <f t="shared" si="0"/>
        <v>72071.94</v>
      </c>
      <c r="D12" s="73">
        <f t="shared" si="0"/>
        <v>9565.5902846904246</v>
      </c>
      <c r="E12" s="73">
        <f t="shared" si="0"/>
        <v>59725.87</v>
      </c>
      <c r="F12" s="73">
        <f t="shared" si="0"/>
        <v>7926.985201406862</v>
      </c>
      <c r="G12" s="73">
        <f t="shared" si="0"/>
        <v>65000</v>
      </c>
      <c r="H12" s="73">
        <f t="shared" si="0"/>
        <v>8626.9825469506923</v>
      </c>
      <c r="I12" s="73">
        <f t="shared" si="0"/>
        <v>9348.3799999999992</v>
      </c>
      <c r="J12" s="135">
        <f t="shared" si="1"/>
        <v>108.36210632307693</v>
      </c>
    </row>
    <row r="13" spans="1:15" x14ac:dyDescent="0.25">
      <c r="A13" s="75">
        <v>32</v>
      </c>
      <c r="B13" s="76" t="s">
        <v>69</v>
      </c>
      <c r="C13" s="77">
        <f t="shared" si="0"/>
        <v>72071.94</v>
      </c>
      <c r="D13" s="77">
        <f t="shared" si="0"/>
        <v>9565.5902846904246</v>
      </c>
      <c r="E13" s="77">
        <f t="shared" si="0"/>
        <v>59725.87</v>
      </c>
      <c r="F13" s="77">
        <f t="shared" si="0"/>
        <v>7926.985201406862</v>
      </c>
      <c r="G13" s="77">
        <f t="shared" si="0"/>
        <v>65000</v>
      </c>
      <c r="H13" s="77">
        <f t="shared" si="0"/>
        <v>8626.9825469506923</v>
      </c>
      <c r="I13" s="77">
        <f t="shared" si="0"/>
        <v>9348.3799999999992</v>
      </c>
      <c r="J13" s="146">
        <f t="shared" si="1"/>
        <v>108.36210632307693</v>
      </c>
    </row>
    <row r="14" spans="1:15" x14ac:dyDescent="0.25">
      <c r="A14" s="78">
        <v>322</v>
      </c>
      <c r="B14" s="79" t="s">
        <v>115</v>
      </c>
      <c r="C14" s="36">
        <f t="shared" si="0"/>
        <v>72071.94</v>
      </c>
      <c r="D14" s="36">
        <f t="shared" si="0"/>
        <v>9565.5902846904246</v>
      </c>
      <c r="E14" s="36">
        <f t="shared" si="0"/>
        <v>59725.87</v>
      </c>
      <c r="F14" s="36">
        <f t="shared" si="0"/>
        <v>7926.985201406862</v>
      </c>
      <c r="G14" s="36">
        <f t="shared" si="0"/>
        <v>65000</v>
      </c>
      <c r="H14" s="36">
        <f t="shared" si="0"/>
        <v>8626.9825469506923</v>
      </c>
      <c r="I14" s="36">
        <f t="shared" si="0"/>
        <v>9348.3799999999992</v>
      </c>
      <c r="J14" s="74">
        <f t="shared" si="1"/>
        <v>108.36210632307693</v>
      </c>
    </row>
    <row r="15" spans="1:15" x14ac:dyDescent="0.25">
      <c r="A15" s="80">
        <v>3222</v>
      </c>
      <c r="B15" s="81" t="s">
        <v>116</v>
      </c>
      <c r="C15" s="38">
        <v>72071.94</v>
      </c>
      <c r="D15" s="38">
        <f>C15/7.5345</f>
        <v>9565.5902846904246</v>
      </c>
      <c r="E15" s="42">
        <v>59725.87</v>
      </c>
      <c r="F15" s="38">
        <f>E15/7.5345</f>
        <v>7926.985201406862</v>
      </c>
      <c r="G15" s="38">
        <v>65000</v>
      </c>
      <c r="H15" s="42">
        <f>G15/7.5345</f>
        <v>8626.9825469506923</v>
      </c>
      <c r="I15" s="42">
        <v>9348.3799999999992</v>
      </c>
      <c r="J15" s="74">
        <f t="shared" si="1"/>
        <v>108.36210632307693</v>
      </c>
    </row>
    <row r="16" spans="1:15" x14ac:dyDescent="0.25">
      <c r="A16" s="82" t="s">
        <v>117</v>
      </c>
      <c r="B16" s="54" t="s">
        <v>118</v>
      </c>
      <c r="C16" s="83">
        <f t="shared" ref="C16:I16" si="2">C17+C31</f>
        <v>593288.46</v>
      </c>
      <c r="D16" s="83">
        <f t="shared" si="2"/>
        <v>78742.910611188534</v>
      </c>
      <c r="E16" s="83">
        <f t="shared" si="2"/>
        <v>2993288.46</v>
      </c>
      <c r="F16" s="83">
        <f t="shared" si="2"/>
        <v>238010.2807087398</v>
      </c>
      <c r="G16" s="83">
        <f t="shared" si="2"/>
        <v>1324577.83</v>
      </c>
      <c r="H16" s="83">
        <f t="shared" si="2"/>
        <v>175801.59</v>
      </c>
      <c r="I16" s="83">
        <f t="shared" si="2"/>
        <v>40885.479999999996</v>
      </c>
      <c r="J16" s="55">
        <f t="shared" si="1"/>
        <v>23.256604220701302</v>
      </c>
    </row>
    <row r="17" spans="1:10" x14ac:dyDescent="0.25">
      <c r="A17" s="56" t="s">
        <v>119</v>
      </c>
      <c r="B17" s="56" t="s">
        <v>120</v>
      </c>
      <c r="C17" s="84">
        <f t="shared" ref="C17:I17" si="3">C18</f>
        <v>0</v>
      </c>
      <c r="D17" s="84">
        <f t="shared" si="3"/>
        <v>0</v>
      </c>
      <c r="E17" s="84">
        <f t="shared" si="3"/>
        <v>2400000</v>
      </c>
      <c r="F17" s="84">
        <f t="shared" si="3"/>
        <v>159267.37009755126</v>
      </c>
      <c r="G17" s="84">
        <f t="shared" si="3"/>
        <v>750000</v>
      </c>
      <c r="H17" s="84">
        <f t="shared" si="3"/>
        <v>99542</v>
      </c>
      <c r="I17" s="84">
        <f t="shared" si="3"/>
        <v>0</v>
      </c>
      <c r="J17" s="58">
        <f t="shared" si="1"/>
        <v>0</v>
      </c>
    </row>
    <row r="18" spans="1:10" ht="26.25" x14ac:dyDescent="0.25">
      <c r="A18" s="85" t="s">
        <v>109</v>
      </c>
      <c r="B18" s="86" t="s">
        <v>121</v>
      </c>
      <c r="C18" s="61">
        <f t="shared" ref="C18:C23" si="4">C19</f>
        <v>0</v>
      </c>
      <c r="D18" s="61">
        <f t="shared" ref="D18:I18" si="5">D19+D25</f>
        <v>0</v>
      </c>
      <c r="E18" s="61">
        <f t="shared" si="5"/>
        <v>2400000</v>
      </c>
      <c r="F18" s="61">
        <f t="shared" si="5"/>
        <v>159267.37009755126</v>
      </c>
      <c r="G18" s="61">
        <f t="shared" si="5"/>
        <v>750000</v>
      </c>
      <c r="H18" s="61">
        <f t="shared" si="5"/>
        <v>99542</v>
      </c>
      <c r="I18" s="61">
        <f t="shared" si="5"/>
        <v>0</v>
      </c>
      <c r="J18" s="62">
        <f t="shared" si="1"/>
        <v>0</v>
      </c>
    </row>
    <row r="19" spans="1:10" ht="26.25" hidden="1" x14ac:dyDescent="0.25">
      <c r="A19" s="87" t="s">
        <v>122</v>
      </c>
      <c r="B19" s="88" t="s">
        <v>123</v>
      </c>
      <c r="C19" s="65">
        <f t="shared" si="4"/>
        <v>0</v>
      </c>
      <c r="D19" s="65">
        <f t="shared" ref="D19:I23" si="6">D20</f>
        <v>0</v>
      </c>
      <c r="E19" s="65">
        <f t="shared" si="6"/>
        <v>1200000</v>
      </c>
      <c r="F19" s="65">
        <f t="shared" si="6"/>
        <v>159267.37009755126</v>
      </c>
      <c r="G19" s="65">
        <f t="shared" si="6"/>
        <v>0</v>
      </c>
      <c r="H19" s="65">
        <f t="shared" si="6"/>
        <v>0</v>
      </c>
      <c r="I19" s="65">
        <f t="shared" si="6"/>
        <v>0</v>
      </c>
      <c r="J19" s="66" t="e">
        <f t="shared" si="1"/>
        <v>#DIV/0!</v>
      </c>
    </row>
    <row r="20" spans="1:10" hidden="1" x14ac:dyDescent="0.25">
      <c r="A20" s="89" t="s">
        <v>58</v>
      </c>
      <c r="B20" s="90" t="s">
        <v>59</v>
      </c>
      <c r="C20" s="69">
        <f t="shared" si="4"/>
        <v>0</v>
      </c>
      <c r="D20" s="69">
        <f t="shared" si="6"/>
        <v>0</v>
      </c>
      <c r="E20" s="69">
        <f t="shared" si="6"/>
        <v>1200000</v>
      </c>
      <c r="F20" s="69">
        <f t="shared" si="6"/>
        <v>159267.37009755126</v>
      </c>
      <c r="G20" s="69">
        <f t="shared" si="6"/>
        <v>0</v>
      </c>
      <c r="H20" s="69">
        <f t="shared" si="6"/>
        <v>0</v>
      </c>
      <c r="I20" s="69">
        <f t="shared" si="6"/>
        <v>0</v>
      </c>
      <c r="J20" s="70" t="e">
        <f t="shared" si="1"/>
        <v>#DIV/0!</v>
      </c>
    </row>
    <row r="21" spans="1:10" ht="26.25" hidden="1" x14ac:dyDescent="0.25">
      <c r="A21" s="91">
        <v>4</v>
      </c>
      <c r="B21" s="92" t="s">
        <v>75</v>
      </c>
      <c r="C21" s="73">
        <f t="shared" si="4"/>
        <v>0</v>
      </c>
      <c r="D21" s="73">
        <f t="shared" si="6"/>
        <v>0</v>
      </c>
      <c r="E21" s="73">
        <f t="shared" si="6"/>
        <v>1200000</v>
      </c>
      <c r="F21" s="73">
        <f t="shared" si="6"/>
        <v>159267.37009755126</v>
      </c>
      <c r="G21" s="73">
        <f t="shared" si="6"/>
        <v>0</v>
      </c>
      <c r="H21" s="73">
        <f t="shared" si="6"/>
        <v>0</v>
      </c>
      <c r="I21" s="73">
        <f t="shared" si="6"/>
        <v>0</v>
      </c>
      <c r="J21" s="74" t="e">
        <f t="shared" si="1"/>
        <v>#DIV/0!</v>
      </c>
    </row>
    <row r="22" spans="1:10" ht="26.25" hidden="1" x14ac:dyDescent="0.25">
      <c r="A22" s="93">
        <v>45</v>
      </c>
      <c r="B22" s="94" t="s">
        <v>77</v>
      </c>
      <c r="C22" s="77">
        <f t="shared" si="4"/>
        <v>0</v>
      </c>
      <c r="D22" s="77">
        <f t="shared" si="6"/>
        <v>0</v>
      </c>
      <c r="E22" s="77">
        <f t="shared" si="6"/>
        <v>1200000</v>
      </c>
      <c r="F22" s="77">
        <f t="shared" si="6"/>
        <v>159267.37009755126</v>
      </c>
      <c r="G22" s="77">
        <f t="shared" si="6"/>
        <v>0</v>
      </c>
      <c r="H22" s="77">
        <f t="shared" si="6"/>
        <v>0</v>
      </c>
      <c r="I22" s="77">
        <f t="shared" si="6"/>
        <v>0</v>
      </c>
      <c r="J22" s="74" t="e">
        <f t="shared" si="1"/>
        <v>#DIV/0!</v>
      </c>
    </row>
    <row r="23" spans="1:10" ht="26.25" hidden="1" x14ac:dyDescent="0.25">
      <c r="A23" s="95">
        <v>451</v>
      </c>
      <c r="B23" s="96" t="s">
        <v>124</v>
      </c>
      <c r="C23" s="36">
        <f t="shared" si="4"/>
        <v>0</v>
      </c>
      <c r="D23" s="36">
        <f t="shared" si="6"/>
        <v>0</v>
      </c>
      <c r="E23" s="36">
        <f t="shared" si="6"/>
        <v>1200000</v>
      </c>
      <c r="F23" s="36">
        <f t="shared" si="6"/>
        <v>159267.37009755126</v>
      </c>
      <c r="G23" s="36">
        <f t="shared" si="6"/>
        <v>0</v>
      </c>
      <c r="H23" s="36">
        <f t="shared" si="6"/>
        <v>0</v>
      </c>
      <c r="I23" s="36">
        <f t="shared" si="6"/>
        <v>0</v>
      </c>
      <c r="J23" s="74" t="e">
        <f t="shared" si="1"/>
        <v>#DIV/0!</v>
      </c>
    </row>
    <row r="24" spans="1:10" ht="26.25" hidden="1" x14ac:dyDescent="0.25">
      <c r="A24" s="80">
        <v>4511</v>
      </c>
      <c r="B24" s="81" t="s">
        <v>124</v>
      </c>
      <c r="C24" s="38">
        <v>0</v>
      </c>
      <c r="D24" s="38">
        <f>C24/7.5345</f>
        <v>0</v>
      </c>
      <c r="E24" s="42">
        <v>1200000</v>
      </c>
      <c r="F24" s="38">
        <f>E24/7.5345</f>
        <v>159267.37009755126</v>
      </c>
      <c r="G24" s="38">
        <v>0</v>
      </c>
      <c r="H24" s="42">
        <f>G24/7.5345</f>
        <v>0</v>
      </c>
      <c r="I24" s="42">
        <v>0</v>
      </c>
      <c r="J24" s="74" t="e">
        <f t="shared" si="1"/>
        <v>#DIV/0!</v>
      </c>
    </row>
    <row r="25" spans="1:10" ht="26.25" x14ac:dyDescent="0.25">
      <c r="A25" s="87" t="s">
        <v>125</v>
      </c>
      <c r="B25" s="88" t="s">
        <v>126</v>
      </c>
      <c r="C25" s="65">
        <f t="shared" ref="C25:I29" si="7">C26</f>
        <v>0</v>
      </c>
      <c r="D25" s="65">
        <f t="shared" si="7"/>
        <v>0</v>
      </c>
      <c r="E25" s="65">
        <f t="shared" si="7"/>
        <v>1200000</v>
      </c>
      <c r="F25" s="65">
        <f t="shared" si="7"/>
        <v>0</v>
      </c>
      <c r="G25" s="65">
        <f t="shared" si="7"/>
        <v>750000</v>
      </c>
      <c r="H25" s="65">
        <f t="shared" si="7"/>
        <v>99542</v>
      </c>
      <c r="I25" s="65">
        <f t="shared" si="7"/>
        <v>0</v>
      </c>
      <c r="J25" s="66">
        <f t="shared" si="1"/>
        <v>0</v>
      </c>
    </row>
    <row r="26" spans="1:10" x14ac:dyDescent="0.25">
      <c r="A26" s="89" t="s">
        <v>58</v>
      </c>
      <c r="B26" s="90" t="s">
        <v>59</v>
      </c>
      <c r="C26" s="69">
        <f t="shared" si="7"/>
        <v>0</v>
      </c>
      <c r="D26" s="69">
        <f t="shared" si="7"/>
        <v>0</v>
      </c>
      <c r="E26" s="69">
        <f t="shared" si="7"/>
        <v>1200000</v>
      </c>
      <c r="F26" s="69">
        <f t="shared" si="7"/>
        <v>0</v>
      </c>
      <c r="G26" s="69">
        <f t="shared" si="7"/>
        <v>750000</v>
      </c>
      <c r="H26" s="69">
        <f t="shared" si="7"/>
        <v>99542</v>
      </c>
      <c r="I26" s="69">
        <f t="shared" si="7"/>
        <v>0</v>
      </c>
      <c r="J26" s="70">
        <f t="shared" si="1"/>
        <v>0</v>
      </c>
    </row>
    <row r="27" spans="1:10" ht="26.25" x14ac:dyDescent="0.25">
      <c r="A27" s="91">
        <v>4</v>
      </c>
      <c r="B27" s="92" t="s">
        <v>75</v>
      </c>
      <c r="C27" s="73">
        <f t="shared" si="7"/>
        <v>0</v>
      </c>
      <c r="D27" s="73">
        <f t="shared" si="7"/>
        <v>0</v>
      </c>
      <c r="E27" s="73">
        <f t="shared" si="7"/>
        <v>1200000</v>
      </c>
      <c r="F27" s="73">
        <f t="shared" si="7"/>
        <v>0</v>
      </c>
      <c r="G27" s="73">
        <f t="shared" si="7"/>
        <v>750000</v>
      </c>
      <c r="H27" s="73">
        <f t="shared" si="7"/>
        <v>99542</v>
      </c>
      <c r="I27" s="73">
        <f t="shared" si="7"/>
        <v>0</v>
      </c>
      <c r="J27" s="135">
        <f t="shared" si="1"/>
        <v>0</v>
      </c>
    </row>
    <row r="28" spans="1:10" ht="26.25" x14ac:dyDescent="0.25">
      <c r="A28" s="93">
        <v>45</v>
      </c>
      <c r="B28" s="94" t="s">
        <v>77</v>
      </c>
      <c r="C28" s="77">
        <f t="shared" si="7"/>
        <v>0</v>
      </c>
      <c r="D28" s="77">
        <f t="shared" si="7"/>
        <v>0</v>
      </c>
      <c r="E28" s="77">
        <f t="shared" si="7"/>
        <v>1200000</v>
      </c>
      <c r="F28" s="77">
        <f t="shared" si="7"/>
        <v>0</v>
      </c>
      <c r="G28" s="77">
        <f t="shared" si="7"/>
        <v>750000</v>
      </c>
      <c r="H28" s="77">
        <f t="shared" si="7"/>
        <v>99542</v>
      </c>
      <c r="I28" s="77">
        <f t="shared" si="7"/>
        <v>0</v>
      </c>
      <c r="J28" s="146">
        <f t="shared" si="1"/>
        <v>0</v>
      </c>
    </row>
    <row r="29" spans="1:10" ht="26.25" x14ac:dyDescent="0.25">
      <c r="A29" s="95">
        <v>451</v>
      </c>
      <c r="B29" s="96" t="s">
        <v>124</v>
      </c>
      <c r="C29" s="36">
        <f t="shared" si="7"/>
        <v>0</v>
      </c>
      <c r="D29" s="36">
        <f t="shared" si="7"/>
        <v>0</v>
      </c>
      <c r="E29" s="36">
        <f t="shared" si="7"/>
        <v>1200000</v>
      </c>
      <c r="F29" s="36">
        <f t="shared" si="7"/>
        <v>0</v>
      </c>
      <c r="G29" s="36">
        <f t="shared" si="7"/>
        <v>750000</v>
      </c>
      <c r="H29" s="36">
        <f t="shared" si="7"/>
        <v>99542</v>
      </c>
      <c r="I29" s="36">
        <f t="shared" si="7"/>
        <v>0</v>
      </c>
      <c r="J29" s="74">
        <f t="shared" si="1"/>
        <v>0</v>
      </c>
    </row>
    <row r="30" spans="1:10" ht="26.25" x14ac:dyDescent="0.25">
      <c r="A30" s="80">
        <v>4511</v>
      </c>
      <c r="B30" s="81" t="s">
        <v>124</v>
      </c>
      <c r="C30" s="38">
        <v>0</v>
      </c>
      <c r="D30" s="38">
        <f>C30/7.5345</f>
        <v>0</v>
      </c>
      <c r="E30" s="42">
        <v>1200000</v>
      </c>
      <c r="F30" s="38">
        <v>0</v>
      </c>
      <c r="G30" s="38">
        <v>750000</v>
      </c>
      <c r="H30" s="42">
        <v>99542</v>
      </c>
      <c r="I30" s="42">
        <v>0</v>
      </c>
      <c r="J30" s="74">
        <f t="shared" si="1"/>
        <v>0</v>
      </c>
    </row>
    <row r="31" spans="1:10" ht="29.25" customHeight="1" x14ac:dyDescent="0.25">
      <c r="A31" s="97" t="s">
        <v>127</v>
      </c>
      <c r="B31" s="97" t="s">
        <v>128</v>
      </c>
      <c r="C31" s="84">
        <f t="shared" ref="C31:I31" si="8">C32</f>
        <v>593288.46</v>
      </c>
      <c r="D31" s="84">
        <f t="shared" si="8"/>
        <v>78742.910611188534</v>
      </c>
      <c r="E31" s="84">
        <f t="shared" si="8"/>
        <v>593288.46</v>
      </c>
      <c r="F31" s="84">
        <f t="shared" si="8"/>
        <v>78742.910611188534</v>
      </c>
      <c r="G31" s="84">
        <f t="shared" si="8"/>
        <v>574577.82999999996</v>
      </c>
      <c r="H31" s="84">
        <f t="shared" si="8"/>
        <v>76259.59</v>
      </c>
      <c r="I31" s="84">
        <f t="shared" si="8"/>
        <v>40885.479999999996</v>
      </c>
      <c r="J31" s="58">
        <f t="shared" si="1"/>
        <v>53.613558635707328</v>
      </c>
    </row>
    <row r="32" spans="1:10" ht="39" x14ac:dyDescent="0.25">
      <c r="A32" s="85" t="s">
        <v>109</v>
      </c>
      <c r="B32" s="86" t="s">
        <v>129</v>
      </c>
      <c r="C32" s="61">
        <f>C33+C64</f>
        <v>593288.46</v>
      </c>
      <c r="D32" s="61">
        <f>D33+D64</f>
        <v>78742.910611188534</v>
      </c>
      <c r="E32" s="61">
        <f>E33+E64</f>
        <v>593288.46</v>
      </c>
      <c r="F32" s="61">
        <f>F33+F64</f>
        <v>78742.910611188534</v>
      </c>
      <c r="G32" s="61">
        <f>G33+G64</f>
        <v>574577.82999999996</v>
      </c>
      <c r="H32" s="61">
        <v>76259.59</v>
      </c>
      <c r="I32" s="61">
        <f>I33+I64</f>
        <v>40885.479999999996</v>
      </c>
      <c r="J32" s="62">
        <f t="shared" si="1"/>
        <v>53.613558635707328</v>
      </c>
    </row>
    <row r="33" spans="1:10" x14ac:dyDescent="0.25">
      <c r="A33" s="98" t="s">
        <v>130</v>
      </c>
      <c r="B33" s="87" t="s">
        <v>67</v>
      </c>
      <c r="C33" s="65">
        <f t="shared" ref="C33:I34" si="9">C34</f>
        <v>483900</v>
      </c>
      <c r="D33" s="65">
        <f t="shared" si="9"/>
        <v>64224.566991837542</v>
      </c>
      <c r="E33" s="65">
        <f t="shared" si="9"/>
        <v>483900</v>
      </c>
      <c r="F33" s="65">
        <f t="shared" si="9"/>
        <v>64224.56699183755</v>
      </c>
      <c r="G33" s="65">
        <f t="shared" si="9"/>
        <v>464011.25</v>
      </c>
      <c r="H33" s="65">
        <f t="shared" si="9"/>
        <v>61584.885066029587</v>
      </c>
      <c r="I33" s="65">
        <f t="shared" si="9"/>
        <v>36633.939999999995</v>
      </c>
      <c r="J33" s="66">
        <f t="shared" si="1"/>
        <v>59.485277857906382</v>
      </c>
    </row>
    <row r="34" spans="1:10" x14ac:dyDescent="0.25">
      <c r="A34" s="89" t="s">
        <v>56</v>
      </c>
      <c r="B34" s="90" t="s">
        <v>70</v>
      </c>
      <c r="C34" s="69">
        <f t="shared" si="9"/>
        <v>483900</v>
      </c>
      <c r="D34" s="69">
        <f t="shared" si="9"/>
        <v>64224.566991837542</v>
      </c>
      <c r="E34" s="69">
        <f t="shared" si="9"/>
        <v>483900</v>
      </c>
      <c r="F34" s="69">
        <f t="shared" si="9"/>
        <v>64224.56699183755</v>
      </c>
      <c r="G34" s="69">
        <f t="shared" si="9"/>
        <v>464011.25</v>
      </c>
      <c r="H34" s="69">
        <f t="shared" si="9"/>
        <v>61584.885066029587</v>
      </c>
      <c r="I34" s="69">
        <f t="shared" si="9"/>
        <v>36633.939999999995</v>
      </c>
      <c r="J34" s="70">
        <f t="shared" si="1"/>
        <v>59.485277857906382</v>
      </c>
    </row>
    <row r="35" spans="1:10" x14ac:dyDescent="0.25">
      <c r="A35" s="91">
        <v>3</v>
      </c>
      <c r="B35" s="99" t="s">
        <v>114</v>
      </c>
      <c r="C35" s="73">
        <f t="shared" ref="C35:I35" si="10">C36+C61</f>
        <v>483900</v>
      </c>
      <c r="D35" s="73">
        <f t="shared" si="10"/>
        <v>64224.566991837542</v>
      </c>
      <c r="E35" s="73">
        <f t="shared" si="10"/>
        <v>483900</v>
      </c>
      <c r="F35" s="73">
        <f t="shared" si="10"/>
        <v>64224.56699183755</v>
      </c>
      <c r="G35" s="73">
        <f t="shared" si="10"/>
        <v>464011.25</v>
      </c>
      <c r="H35" s="73">
        <f t="shared" si="10"/>
        <v>61584.885066029587</v>
      </c>
      <c r="I35" s="73">
        <f t="shared" si="10"/>
        <v>36633.939999999995</v>
      </c>
      <c r="J35" s="135">
        <f t="shared" si="1"/>
        <v>59.485277857906382</v>
      </c>
    </row>
    <row r="36" spans="1:10" x14ac:dyDescent="0.25">
      <c r="A36" s="93">
        <v>32</v>
      </c>
      <c r="B36" s="94" t="s">
        <v>69</v>
      </c>
      <c r="C36" s="77">
        <f t="shared" ref="C36:I36" si="11">C37+C41+C46+C55</f>
        <v>477900</v>
      </c>
      <c r="D36" s="77">
        <f t="shared" si="11"/>
        <v>63428.230141349784</v>
      </c>
      <c r="E36" s="77">
        <f t="shared" si="11"/>
        <v>477900</v>
      </c>
      <c r="F36" s="77">
        <f t="shared" si="11"/>
        <v>63428.230141349792</v>
      </c>
      <c r="G36" s="77">
        <f t="shared" si="11"/>
        <v>458011.25</v>
      </c>
      <c r="H36" s="77">
        <f t="shared" si="11"/>
        <v>60788.54506602959</v>
      </c>
      <c r="I36" s="77">
        <f t="shared" si="11"/>
        <v>36097.659999999996</v>
      </c>
      <c r="J36" s="146">
        <f t="shared" si="1"/>
        <v>59.382339157468046</v>
      </c>
    </row>
    <row r="37" spans="1:10" x14ac:dyDescent="0.25">
      <c r="A37" s="95">
        <v>321</v>
      </c>
      <c r="B37" s="96" t="s">
        <v>131</v>
      </c>
      <c r="C37" s="36">
        <f t="shared" ref="C37:I37" si="12">SUM(C38:C40)</f>
        <v>13608</v>
      </c>
      <c r="D37" s="36">
        <f t="shared" si="12"/>
        <v>1806.0919769062311</v>
      </c>
      <c r="E37" s="36">
        <f t="shared" si="12"/>
        <v>13608</v>
      </c>
      <c r="F37" s="36">
        <f t="shared" si="12"/>
        <v>1806.0919769062316</v>
      </c>
      <c r="G37" s="36">
        <f t="shared" si="12"/>
        <v>19608</v>
      </c>
      <c r="H37" s="36">
        <f t="shared" si="12"/>
        <v>2602.4288273939878</v>
      </c>
      <c r="I37" s="36">
        <f t="shared" si="12"/>
        <v>3732.1</v>
      </c>
      <c r="J37" s="74">
        <f t="shared" si="1"/>
        <v>143.40834072827414</v>
      </c>
    </row>
    <row r="38" spans="1:10" x14ac:dyDescent="0.25">
      <c r="A38" s="80">
        <v>3211</v>
      </c>
      <c r="B38" s="81" t="s">
        <v>132</v>
      </c>
      <c r="C38" s="38">
        <v>7699.8</v>
      </c>
      <c r="D38" s="38">
        <f>C38/7.5345</f>
        <v>1021.9390802309376</v>
      </c>
      <c r="E38" s="42">
        <v>8000</v>
      </c>
      <c r="F38" s="38">
        <f>E38/7.5345</f>
        <v>1061.7824673170085</v>
      </c>
      <c r="G38" s="38">
        <v>14000</v>
      </c>
      <c r="H38" s="42">
        <f>G38/7.5345</f>
        <v>1858.1193178047647</v>
      </c>
      <c r="I38" s="42">
        <v>3119.97</v>
      </c>
      <c r="J38" s="74">
        <f t="shared" si="1"/>
        <v>167.91009975</v>
      </c>
    </row>
    <row r="39" spans="1:10" x14ac:dyDescent="0.25">
      <c r="A39" s="80">
        <v>3213</v>
      </c>
      <c r="B39" s="81" t="s">
        <v>133</v>
      </c>
      <c r="C39" s="38">
        <v>3940</v>
      </c>
      <c r="D39" s="38">
        <f>C39/7.5345</f>
        <v>522.92786515362661</v>
      </c>
      <c r="E39" s="42">
        <v>3608</v>
      </c>
      <c r="F39" s="38">
        <f>E39/7.5345</f>
        <v>478.86389275997078</v>
      </c>
      <c r="G39" s="38">
        <v>3608</v>
      </c>
      <c r="H39" s="42">
        <f>G39/7.5345</f>
        <v>478.86389275997078</v>
      </c>
      <c r="I39" s="42">
        <v>562.69000000000005</v>
      </c>
      <c r="J39" s="74">
        <f t="shared" si="1"/>
        <v>117.50520523835921</v>
      </c>
    </row>
    <row r="40" spans="1:10" x14ac:dyDescent="0.25">
      <c r="A40" s="80">
        <v>3214</v>
      </c>
      <c r="B40" s="81" t="s">
        <v>134</v>
      </c>
      <c r="C40" s="38">
        <v>1968.2</v>
      </c>
      <c r="D40" s="38">
        <f>C40/7.5345</f>
        <v>261.22503152166701</v>
      </c>
      <c r="E40" s="42">
        <v>2000</v>
      </c>
      <c r="F40" s="38">
        <f>E40/7.5345</f>
        <v>265.44561682925212</v>
      </c>
      <c r="G40" s="38">
        <v>2000</v>
      </c>
      <c r="H40" s="42">
        <f>G40/7.5345</f>
        <v>265.44561682925212</v>
      </c>
      <c r="I40" s="42">
        <v>49.44</v>
      </c>
      <c r="J40" s="74">
        <f t="shared" si="1"/>
        <v>18.625283999999997</v>
      </c>
    </row>
    <row r="41" spans="1:10" x14ac:dyDescent="0.25">
      <c r="A41" s="95">
        <v>322</v>
      </c>
      <c r="B41" s="96" t="s">
        <v>115</v>
      </c>
      <c r="C41" s="36">
        <f t="shared" ref="C41:I41" si="13">SUM(C42:C45)</f>
        <v>290000</v>
      </c>
      <c r="D41" s="36">
        <f t="shared" si="13"/>
        <v>38489.614440241552</v>
      </c>
      <c r="E41" s="36">
        <f t="shared" si="13"/>
        <v>290000</v>
      </c>
      <c r="F41" s="36">
        <f t="shared" si="13"/>
        <v>38489.614440241559</v>
      </c>
      <c r="G41" s="36">
        <f t="shared" si="13"/>
        <v>243611.25</v>
      </c>
      <c r="H41" s="36">
        <f t="shared" si="13"/>
        <v>32332.764462804433</v>
      </c>
      <c r="I41" s="36">
        <f t="shared" si="13"/>
        <v>19253.189999999999</v>
      </c>
      <c r="J41" s="74">
        <f t="shared" si="1"/>
        <v>59.546996119520934</v>
      </c>
    </row>
    <row r="42" spans="1:10" x14ac:dyDescent="0.25">
      <c r="A42" s="80">
        <v>3221</v>
      </c>
      <c r="B42" s="81" t="s">
        <v>135</v>
      </c>
      <c r="C42" s="38">
        <v>147973.85999999999</v>
      </c>
      <c r="D42" s="38">
        <f>C42/7.5345</f>
        <v>19639.506271152695</v>
      </c>
      <c r="E42" s="42">
        <v>130000</v>
      </c>
      <c r="F42" s="38">
        <f>E42/7.5345</f>
        <v>17253.965093901385</v>
      </c>
      <c r="G42" s="38">
        <v>90000</v>
      </c>
      <c r="H42" s="42">
        <v>11945.05</v>
      </c>
      <c r="I42" s="42">
        <v>14592.93</v>
      </c>
      <c r="J42" s="74">
        <f t="shared" si="1"/>
        <v>122.16717385025598</v>
      </c>
    </row>
    <row r="43" spans="1:10" x14ac:dyDescent="0.25">
      <c r="A43" s="80">
        <v>3223</v>
      </c>
      <c r="B43" s="81" t="s">
        <v>136</v>
      </c>
      <c r="C43" s="38">
        <v>105066.56</v>
      </c>
      <c r="D43" s="38">
        <f>C43/7.5345</f>
        <v>13944.728913663812</v>
      </c>
      <c r="E43" s="42">
        <v>120000</v>
      </c>
      <c r="F43" s="38">
        <f>E43/7.5345</f>
        <v>15926.737009755125</v>
      </c>
      <c r="G43" s="38">
        <v>98611.25</v>
      </c>
      <c r="H43" s="42">
        <v>13087.96</v>
      </c>
      <c r="I43" s="42">
        <v>3127.1</v>
      </c>
      <c r="J43" s="74">
        <f t="shared" si="1"/>
        <v>23.89295199557456</v>
      </c>
    </row>
    <row r="44" spans="1:10" x14ac:dyDescent="0.25">
      <c r="A44" s="80">
        <v>3225</v>
      </c>
      <c r="B44" s="81" t="s">
        <v>137</v>
      </c>
      <c r="C44" s="38">
        <v>32832.370000000003</v>
      </c>
      <c r="D44" s="38">
        <f>C44/7.5345</f>
        <v>4357.6043533081165</v>
      </c>
      <c r="E44" s="42">
        <v>35000</v>
      </c>
      <c r="F44" s="38">
        <f>E44/7.5345</f>
        <v>4645.298294511912</v>
      </c>
      <c r="G44" s="38">
        <v>50000</v>
      </c>
      <c r="H44" s="42">
        <f>G44/7.5345</f>
        <v>6636.1404207313026</v>
      </c>
      <c r="I44" s="42">
        <v>650.53</v>
      </c>
      <c r="J44" s="74">
        <f t="shared" si="1"/>
        <v>9.8028365700000002</v>
      </c>
    </row>
    <row r="45" spans="1:10" ht="26.25" x14ac:dyDescent="0.25">
      <c r="A45" s="80">
        <v>3227</v>
      </c>
      <c r="B45" s="81" t="s">
        <v>138</v>
      </c>
      <c r="C45" s="38">
        <v>4127.21</v>
      </c>
      <c r="D45" s="38">
        <f>C45/7.5345</f>
        <v>547.77490211692873</v>
      </c>
      <c r="E45" s="42">
        <v>5000</v>
      </c>
      <c r="F45" s="38">
        <f>E45/7.5345</f>
        <v>663.61404207313024</v>
      </c>
      <c r="G45" s="38">
        <v>5000</v>
      </c>
      <c r="H45" s="42">
        <f>G45/7.5345</f>
        <v>663.61404207313024</v>
      </c>
      <c r="I45" s="42">
        <v>882.63</v>
      </c>
      <c r="J45" s="74">
        <f t="shared" si="1"/>
        <v>133.00351470000001</v>
      </c>
    </row>
    <row r="46" spans="1:10" x14ac:dyDescent="0.25">
      <c r="A46" s="95">
        <v>323</v>
      </c>
      <c r="B46" s="96" t="s">
        <v>139</v>
      </c>
      <c r="C46" s="36">
        <f t="shared" ref="C46:I46" si="14">SUM(C47:C54)</f>
        <v>134500</v>
      </c>
      <c r="D46" s="36">
        <f t="shared" si="14"/>
        <v>17851.217731767203</v>
      </c>
      <c r="E46" s="36">
        <f t="shared" si="14"/>
        <v>134500</v>
      </c>
      <c r="F46" s="36">
        <f t="shared" si="14"/>
        <v>17851.217731767203</v>
      </c>
      <c r="G46" s="36">
        <f t="shared" si="14"/>
        <v>156000</v>
      </c>
      <c r="H46" s="36">
        <f t="shared" si="14"/>
        <v>20704.766509390141</v>
      </c>
      <c r="I46" s="36">
        <f t="shared" si="14"/>
        <v>9521.93</v>
      </c>
      <c r="J46" s="74">
        <f t="shared" si="1"/>
        <v>45.989072108983024</v>
      </c>
    </row>
    <row r="47" spans="1:10" x14ac:dyDescent="0.25">
      <c r="A47" s="80">
        <v>3231</v>
      </c>
      <c r="B47" s="81" t="s">
        <v>140</v>
      </c>
      <c r="C47" s="38">
        <v>15651.34</v>
      </c>
      <c r="D47" s="38">
        <f t="shared" ref="D47:D54" si="15">C47/7.5345</f>
        <v>2077.2898002521733</v>
      </c>
      <c r="E47" s="42">
        <v>15000</v>
      </c>
      <c r="F47" s="38">
        <f t="shared" ref="F47:F54" si="16">E47/7.5345</f>
        <v>1990.8421262193906</v>
      </c>
      <c r="G47" s="38">
        <v>14000</v>
      </c>
      <c r="H47" s="42">
        <v>1858.12</v>
      </c>
      <c r="I47" s="42">
        <v>1002.72</v>
      </c>
      <c r="J47" s="74">
        <f t="shared" si="1"/>
        <v>53.964221901707113</v>
      </c>
    </row>
    <row r="48" spans="1:10" x14ac:dyDescent="0.25">
      <c r="A48" s="80">
        <v>3233</v>
      </c>
      <c r="B48" s="81" t="s">
        <v>141</v>
      </c>
      <c r="C48" s="38">
        <v>2835</v>
      </c>
      <c r="D48" s="38">
        <f t="shared" si="15"/>
        <v>376.26916185546486</v>
      </c>
      <c r="E48" s="42">
        <v>4000</v>
      </c>
      <c r="F48" s="38">
        <f t="shared" si="16"/>
        <v>530.89123365850423</v>
      </c>
      <c r="G48" s="38">
        <v>3500</v>
      </c>
      <c r="H48" s="42">
        <v>464.53</v>
      </c>
      <c r="I48" s="42">
        <v>63.72</v>
      </c>
      <c r="J48" s="74">
        <f t="shared" si="1"/>
        <v>13.717090392439671</v>
      </c>
    </row>
    <row r="49" spans="1:10" x14ac:dyDescent="0.25">
      <c r="A49" s="80">
        <v>3234</v>
      </c>
      <c r="B49" s="81" t="s">
        <v>142</v>
      </c>
      <c r="C49" s="38">
        <v>55712.36</v>
      </c>
      <c r="D49" s="38">
        <f t="shared" si="15"/>
        <v>7394.3008826066753</v>
      </c>
      <c r="E49" s="42">
        <v>56000</v>
      </c>
      <c r="F49" s="38">
        <f t="shared" si="16"/>
        <v>7432.4772712190588</v>
      </c>
      <c r="G49" s="38">
        <v>56000</v>
      </c>
      <c r="H49" s="42">
        <v>7432.48</v>
      </c>
      <c r="I49" s="42">
        <v>5489.63</v>
      </c>
      <c r="J49" s="74">
        <f t="shared" si="1"/>
        <v>73.860003659612943</v>
      </c>
    </row>
    <row r="50" spans="1:10" x14ac:dyDescent="0.25">
      <c r="A50" s="80">
        <v>3235</v>
      </c>
      <c r="B50" s="81" t="s">
        <v>143</v>
      </c>
      <c r="C50" s="38">
        <v>10567.5</v>
      </c>
      <c r="D50" s="38">
        <f t="shared" si="15"/>
        <v>1402.5482779215608</v>
      </c>
      <c r="E50" s="42">
        <v>10000</v>
      </c>
      <c r="F50" s="38">
        <f t="shared" si="16"/>
        <v>1327.2280841462605</v>
      </c>
      <c r="G50" s="38">
        <v>11000</v>
      </c>
      <c r="H50" s="42">
        <v>1459.95</v>
      </c>
      <c r="I50" s="42">
        <v>1241.22</v>
      </c>
      <c r="J50" s="74">
        <f t="shared" si="1"/>
        <v>85.017980067810541</v>
      </c>
    </row>
    <row r="51" spans="1:10" x14ac:dyDescent="0.25">
      <c r="A51" s="80">
        <v>3236</v>
      </c>
      <c r="B51" s="81" t="s">
        <v>144</v>
      </c>
      <c r="C51" s="38">
        <v>12500</v>
      </c>
      <c r="D51" s="38">
        <f t="shared" si="15"/>
        <v>1659.0351051828256</v>
      </c>
      <c r="E51" s="42">
        <v>18000</v>
      </c>
      <c r="F51" s="38">
        <f t="shared" si="16"/>
        <v>2389.0105514632687</v>
      </c>
      <c r="G51" s="38">
        <v>45000</v>
      </c>
      <c r="H51" s="42">
        <v>5972.53</v>
      </c>
      <c r="I51" s="42">
        <v>0</v>
      </c>
      <c r="J51" s="74">
        <f t="shared" si="1"/>
        <v>0</v>
      </c>
    </row>
    <row r="52" spans="1:10" x14ac:dyDescent="0.25">
      <c r="A52" s="80">
        <v>3237</v>
      </c>
      <c r="B52" s="81" t="s">
        <v>145</v>
      </c>
      <c r="C52" s="38">
        <v>0</v>
      </c>
      <c r="D52" s="38">
        <f t="shared" si="15"/>
        <v>0</v>
      </c>
      <c r="E52" s="42">
        <v>500</v>
      </c>
      <c r="F52" s="38">
        <f t="shared" si="16"/>
        <v>66.361404207313029</v>
      </c>
      <c r="G52" s="38">
        <v>500</v>
      </c>
      <c r="H52" s="42">
        <v>66.36</v>
      </c>
      <c r="I52" s="42">
        <v>152.51</v>
      </c>
      <c r="J52" s="74">
        <f t="shared" si="1"/>
        <v>229.8221820373719</v>
      </c>
    </row>
    <row r="53" spans="1:10" x14ac:dyDescent="0.25">
      <c r="A53" s="80">
        <v>3238</v>
      </c>
      <c r="B53" s="81" t="s">
        <v>146</v>
      </c>
      <c r="C53" s="38">
        <v>15909.38</v>
      </c>
      <c r="D53" s="38">
        <f t="shared" si="15"/>
        <v>2111.5375937354834</v>
      </c>
      <c r="E53" s="42">
        <v>16000</v>
      </c>
      <c r="F53" s="38">
        <f t="shared" si="16"/>
        <v>2123.5649346340169</v>
      </c>
      <c r="G53" s="38">
        <v>13000</v>
      </c>
      <c r="H53" s="42">
        <v>1725.4</v>
      </c>
      <c r="I53" s="42">
        <v>929.13</v>
      </c>
      <c r="J53" s="74">
        <f t="shared" si="1"/>
        <v>53.850121710907615</v>
      </c>
    </row>
    <row r="54" spans="1:10" x14ac:dyDescent="0.25">
      <c r="A54" s="80">
        <v>3239</v>
      </c>
      <c r="B54" s="81" t="s">
        <v>147</v>
      </c>
      <c r="C54" s="38">
        <v>21324.42</v>
      </c>
      <c r="D54" s="38">
        <f t="shared" si="15"/>
        <v>2830.2369102130197</v>
      </c>
      <c r="E54" s="42">
        <v>15000</v>
      </c>
      <c r="F54" s="38">
        <f t="shared" si="16"/>
        <v>1990.8421262193906</v>
      </c>
      <c r="G54" s="38">
        <v>13000</v>
      </c>
      <c r="H54" s="42">
        <f>G54/7.5345</f>
        <v>1725.3965093901386</v>
      </c>
      <c r="I54" s="42">
        <v>643</v>
      </c>
      <c r="J54" s="74">
        <f t="shared" si="1"/>
        <v>37.266796153846151</v>
      </c>
    </row>
    <row r="55" spans="1:10" ht="26.25" x14ac:dyDescent="0.25">
      <c r="A55" s="95">
        <v>329</v>
      </c>
      <c r="B55" s="96" t="s">
        <v>148</v>
      </c>
      <c r="C55" s="36">
        <f t="shared" ref="C55:I55" si="17">SUM(C56:C60)</f>
        <v>39792</v>
      </c>
      <c r="D55" s="36">
        <f t="shared" si="17"/>
        <v>5281.3059924347999</v>
      </c>
      <c r="E55" s="36">
        <f t="shared" si="17"/>
        <v>39792</v>
      </c>
      <c r="F55" s="36">
        <f t="shared" si="17"/>
        <v>5281.3059924347999</v>
      </c>
      <c r="G55" s="36">
        <f t="shared" si="17"/>
        <v>38792</v>
      </c>
      <c r="H55" s="36">
        <f t="shared" si="17"/>
        <v>5148.5852664410377</v>
      </c>
      <c r="I55" s="36">
        <f t="shared" si="17"/>
        <v>3590.44</v>
      </c>
      <c r="J55" s="74">
        <f t="shared" si="1"/>
        <v>69.73643853978345</v>
      </c>
    </row>
    <row r="56" spans="1:10" x14ac:dyDescent="0.25">
      <c r="A56" s="80">
        <v>3292</v>
      </c>
      <c r="B56" s="81" t="s">
        <v>149</v>
      </c>
      <c r="C56" s="38">
        <v>16316.51</v>
      </c>
      <c r="D56" s="38">
        <f>C56/7.5345</f>
        <v>2165.5730307253302</v>
      </c>
      <c r="E56" s="42">
        <v>16350</v>
      </c>
      <c r="F56" s="38">
        <f>E56/7.5345</f>
        <v>2170.0179175791359</v>
      </c>
      <c r="G56" s="38">
        <v>16350</v>
      </c>
      <c r="H56" s="42">
        <v>2170.02</v>
      </c>
      <c r="I56" s="42">
        <v>2172.1999999999998</v>
      </c>
      <c r="J56" s="74">
        <f t="shared" si="1"/>
        <v>100.10045990359535</v>
      </c>
    </row>
    <row r="57" spans="1:10" x14ac:dyDescent="0.25">
      <c r="A57" s="80">
        <v>3293</v>
      </c>
      <c r="B57" s="81" t="s">
        <v>150</v>
      </c>
      <c r="C57" s="38">
        <v>0</v>
      </c>
      <c r="D57" s="38">
        <f>C57/7.5345</f>
        <v>0</v>
      </c>
      <c r="E57" s="42">
        <v>1000</v>
      </c>
      <c r="F57" s="38">
        <f>E57/7.5345</f>
        <v>132.72280841462606</v>
      </c>
      <c r="G57" s="38">
        <v>1000</v>
      </c>
      <c r="H57" s="42">
        <f>G57/7.5345</f>
        <v>132.72280841462606</v>
      </c>
      <c r="I57" s="42">
        <v>0</v>
      </c>
      <c r="J57" s="74">
        <f t="shared" si="1"/>
        <v>0</v>
      </c>
    </row>
    <row r="58" spans="1:10" x14ac:dyDescent="0.25">
      <c r="A58" s="80">
        <v>3294</v>
      </c>
      <c r="B58" s="81" t="s">
        <v>151</v>
      </c>
      <c r="C58" s="38">
        <v>2600</v>
      </c>
      <c r="D58" s="38">
        <f>C58/7.5345</f>
        <v>345.07930187802771</v>
      </c>
      <c r="E58" s="42">
        <v>2500</v>
      </c>
      <c r="F58" s="38">
        <f>E58/7.5345</f>
        <v>331.80702103656512</v>
      </c>
      <c r="G58" s="38">
        <v>2500</v>
      </c>
      <c r="H58" s="42">
        <f>G58/7.5345</f>
        <v>331.80702103656512</v>
      </c>
      <c r="I58" s="42">
        <v>108.09</v>
      </c>
      <c r="J58" s="74">
        <f t="shared" si="1"/>
        <v>32.576164200000001</v>
      </c>
    </row>
    <row r="59" spans="1:10" x14ac:dyDescent="0.25">
      <c r="A59" s="80">
        <v>3295</v>
      </c>
      <c r="B59" s="81" t="s">
        <v>152</v>
      </c>
      <c r="C59" s="38">
        <v>225</v>
      </c>
      <c r="D59" s="38">
        <f>C59/7.5345</f>
        <v>29.86263189329086</v>
      </c>
      <c r="E59" s="42">
        <v>500</v>
      </c>
      <c r="F59" s="38">
        <f>E59/7.5345</f>
        <v>66.361404207313029</v>
      </c>
      <c r="G59" s="38">
        <v>2500</v>
      </c>
      <c r="H59" s="42">
        <f>G59/7.5345</f>
        <v>331.80702103656512</v>
      </c>
      <c r="I59" s="42">
        <v>0</v>
      </c>
      <c r="J59" s="74">
        <f t="shared" si="1"/>
        <v>0</v>
      </c>
    </row>
    <row r="60" spans="1:10" ht="26.25" x14ac:dyDescent="0.25">
      <c r="A60" s="80">
        <v>3299</v>
      </c>
      <c r="B60" s="81" t="s">
        <v>148</v>
      </c>
      <c r="C60" s="38">
        <v>20650.490000000002</v>
      </c>
      <c r="D60" s="38">
        <f>C60/7.5345</f>
        <v>2740.7910279381513</v>
      </c>
      <c r="E60" s="42">
        <v>19442</v>
      </c>
      <c r="F60" s="38">
        <f>E60/7.5345</f>
        <v>2580.3968411971596</v>
      </c>
      <c r="G60" s="38">
        <v>16442</v>
      </c>
      <c r="H60" s="42">
        <f>G60/7.5345</f>
        <v>2182.2284159532815</v>
      </c>
      <c r="I60" s="42">
        <v>1310.1500000000001</v>
      </c>
      <c r="J60" s="74">
        <f t="shared" si="1"/>
        <v>60.037253223452147</v>
      </c>
    </row>
    <row r="61" spans="1:10" x14ac:dyDescent="0.25">
      <c r="A61" s="93">
        <v>34</v>
      </c>
      <c r="B61" s="94" t="s">
        <v>153</v>
      </c>
      <c r="C61" s="77">
        <f t="shared" ref="C61:G62" si="18">C62</f>
        <v>6000</v>
      </c>
      <c r="D61" s="77">
        <f t="shared" si="18"/>
        <v>796.33685048775624</v>
      </c>
      <c r="E61" s="77">
        <f t="shared" si="18"/>
        <v>6000</v>
      </c>
      <c r="F61" s="77">
        <f t="shared" si="18"/>
        <v>796.33685048775624</v>
      </c>
      <c r="G61" s="77">
        <f t="shared" si="18"/>
        <v>6000</v>
      </c>
      <c r="H61" s="77">
        <v>796.34</v>
      </c>
      <c r="I61" s="77">
        <f>I62</f>
        <v>536.28</v>
      </c>
      <c r="J61" s="146">
        <f t="shared" si="1"/>
        <v>67.343094658060622</v>
      </c>
    </row>
    <row r="62" spans="1:10" x14ac:dyDescent="0.25">
      <c r="A62" s="95">
        <v>343</v>
      </c>
      <c r="B62" s="96" t="s">
        <v>154</v>
      </c>
      <c r="C62" s="36">
        <f t="shared" si="18"/>
        <v>6000</v>
      </c>
      <c r="D62" s="36">
        <f t="shared" si="18"/>
        <v>796.33685048775624</v>
      </c>
      <c r="E62" s="36">
        <f t="shared" si="18"/>
        <v>6000</v>
      </c>
      <c r="F62" s="36">
        <f t="shared" si="18"/>
        <v>796.33685048775624</v>
      </c>
      <c r="G62" s="36">
        <f t="shared" si="18"/>
        <v>6000</v>
      </c>
      <c r="H62" s="36">
        <f>H63</f>
        <v>796.33685048775624</v>
      </c>
      <c r="I62" s="36">
        <f>I63</f>
        <v>536.28</v>
      </c>
      <c r="J62" s="74">
        <f t="shared" si="1"/>
        <v>67.343361000000002</v>
      </c>
    </row>
    <row r="63" spans="1:10" ht="26.25" x14ac:dyDescent="0.25">
      <c r="A63" s="80">
        <v>3431</v>
      </c>
      <c r="B63" s="81" t="s">
        <v>155</v>
      </c>
      <c r="C63" s="38">
        <v>6000</v>
      </c>
      <c r="D63" s="38">
        <f>C63/7.5345</f>
        <v>796.33685048775624</v>
      </c>
      <c r="E63" s="42">
        <v>6000</v>
      </c>
      <c r="F63" s="38">
        <f>E63/7.5345</f>
        <v>796.33685048775624</v>
      </c>
      <c r="G63" s="38">
        <v>6000</v>
      </c>
      <c r="H63" s="42">
        <f>G63/7.5345</f>
        <v>796.33685048775624</v>
      </c>
      <c r="I63" s="42">
        <v>536.28</v>
      </c>
      <c r="J63" s="74">
        <f t="shared" si="1"/>
        <v>67.343361000000002</v>
      </c>
    </row>
    <row r="64" spans="1:10" x14ac:dyDescent="0.25">
      <c r="A64" s="98" t="s">
        <v>156</v>
      </c>
      <c r="B64" s="87" t="s">
        <v>157</v>
      </c>
      <c r="C64" s="65">
        <f t="shared" ref="C64:I66" si="19">C65</f>
        <v>109388.46</v>
      </c>
      <c r="D64" s="65">
        <f t="shared" si="19"/>
        <v>14518.343619350986</v>
      </c>
      <c r="E64" s="65">
        <f t="shared" si="19"/>
        <v>109388.46</v>
      </c>
      <c r="F64" s="65">
        <f t="shared" si="19"/>
        <v>14518.343619350986</v>
      </c>
      <c r="G64" s="65">
        <f t="shared" si="19"/>
        <v>110566.58</v>
      </c>
      <c r="H64" s="65">
        <f t="shared" si="19"/>
        <v>14674.702848231467</v>
      </c>
      <c r="I64" s="65">
        <f t="shared" si="19"/>
        <v>4251.54</v>
      </c>
      <c r="J64" s="66">
        <f t="shared" si="1"/>
        <v>28.971898402102074</v>
      </c>
    </row>
    <row r="65" spans="1:10" x14ac:dyDescent="0.25">
      <c r="A65" s="89" t="s">
        <v>56</v>
      </c>
      <c r="B65" s="90" t="s">
        <v>70</v>
      </c>
      <c r="C65" s="69">
        <f t="shared" si="19"/>
        <v>109388.46</v>
      </c>
      <c r="D65" s="69">
        <f t="shared" si="19"/>
        <v>14518.343619350986</v>
      </c>
      <c r="E65" s="69">
        <f t="shared" si="19"/>
        <v>109388.46</v>
      </c>
      <c r="F65" s="69">
        <f t="shared" si="19"/>
        <v>14518.343619350986</v>
      </c>
      <c r="G65" s="69">
        <f t="shared" si="19"/>
        <v>110566.58</v>
      </c>
      <c r="H65" s="69">
        <f t="shared" si="19"/>
        <v>14674.702848231467</v>
      </c>
      <c r="I65" s="69">
        <f t="shared" si="19"/>
        <v>4251.54</v>
      </c>
      <c r="J65" s="70">
        <f t="shared" si="1"/>
        <v>28.971898402102074</v>
      </c>
    </row>
    <row r="66" spans="1:10" x14ac:dyDescent="0.25">
      <c r="A66" s="91">
        <v>3</v>
      </c>
      <c r="B66" s="99" t="s">
        <v>114</v>
      </c>
      <c r="C66" s="73">
        <f t="shared" si="19"/>
        <v>109388.46</v>
      </c>
      <c r="D66" s="73">
        <f t="shared" si="19"/>
        <v>14518.343619350986</v>
      </c>
      <c r="E66" s="73">
        <f t="shared" si="19"/>
        <v>109388.46</v>
      </c>
      <c r="F66" s="73">
        <f t="shared" si="19"/>
        <v>14518.343619350986</v>
      </c>
      <c r="G66" s="73">
        <f t="shared" si="19"/>
        <v>110566.58</v>
      </c>
      <c r="H66" s="73">
        <f t="shared" si="19"/>
        <v>14674.702848231467</v>
      </c>
      <c r="I66" s="73">
        <f t="shared" si="19"/>
        <v>4251.54</v>
      </c>
      <c r="J66" s="135">
        <f t="shared" si="1"/>
        <v>28.971898402102074</v>
      </c>
    </row>
    <row r="67" spans="1:10" x14ac:dyDescent="0.25">
      <c r="A67" s="93">
        <v>32</v>
      </c>
      <c r="B67" s="94" t="s">
        <v>69</v>
      </c>
      <c r="C67" s="77">
        <f t="shared" ref="C67:I67" si="20">C68+C70</f>
        <v>109388.46</v>
      </c>
      <c r="D67" s="77">
        <f t="shared" si="20"/>
        <v>14518.343619350986</v>
      </c>
      <c r="E67" s="77">
        <f t="shared" si="20"/>
        <v>109388.46</v>
      </c>
      <c r="F67" s="77">
        <f t="shared" si="20"/>
        <v>14518.343619350986</v>
      </c>
      <c r="G67" s="77">
        <f t="shared" si="20"/>
        <v>110566.58</v>
      </c>
      <c r="H67" s="77">
        <f t="shared" si="20"/>
        <v>14674.702848231467</v>
      </c>
      <c r="I67" s="77">
        <f t="shared" si="20"/>
        <v>4251.54</v>
      </c>
      <c r="J67" s="146">
        <f t="shared" si="1"/>
        <v>28.971898402102074</v>
      </c>
    </row>
    <row r="68" spans="1:10" x14ac:dyDescent="0.25">
      <c r="A68" s="95">
        <v>322</v>
      </c>
      <c r="B68" s="96" t="s">
        <v>115</v>
      </c>
      <c r="C68" s="36">
        <f t="shared" ref="C68:I68" si="21">C69</f>
        <v>23500</v>
      </c>
      <c r="D68" s="36">
        <f t="shared" si="21"/>
        <v>3118.9859977437122</v>
      </c>
      <c r="E68" s="36">
        <f t="shared" si="21"/>
        <v>23500</v>
      </c>
      <c r="F68" s="36">
        <f t="shared" si="21"/>
        <v>3118.9859977437122</v>
      </c>
      <c r="G68" s="36">
        <f t="shared" si="21"/>
        <v>28500</v>
      </c>
      <c r="H68" s="36">
        <f t="shared" si="21"/>
        <v>3782.6000398168421</v>
      </c>
      <c r="I68" s="36">
        <f t="shared" si="21"/>
        <v>2611.34</v>
      </c>
      <c r="J68" s="74">
        <f t="shared" si="1"/>
        <v>69.035583263157903</v>
      </c>
    </row>
    <row r="69" spans="1:10" ht="26.25" x14ac:dyDescent="0.25">
      <c r="A69" s="80">
        <v>3224</v>
      </c>
      <c r="B69" s="81" t="s">
        <v>158</v>
      </c>
      <c r="C69" s="38">
        <v>23500</v>
      </c>
      <c r="D69" s="38">
        <f>C69/7.5345</f>
        <v>3118.9859977437122</v>
      </c>
      <c r="E69" s="42">
        <v>23500</v>
      </c>
      <c r="F69" s="38">
        <f>E69/7.5345</f>
        <v>3118.9859977437122</v>
      </c>
      <c r="G69" s="38">
        <v>28500</v>
      </c>
      <c r="H69" s="42">
        <f>G69/7.5345</f>
        <v>3782.6000398168421</v>
      </c>
      <c r="I69" s="42">
        <v>2611.34</v>
      </c>
      <c r="J69" s="74">
        <f t="shared" si="1"/>
        <v>69.035583263157903</v>
      </c>
    </row>
    <row r="70" spans="1:10" x14ac:dyDescent="0.25">
      <c r="A70" s="95">
        <v>323</v>
      </c>
      <c r="B70" s="96" t="s">
        <v>139</v>
      </c>
      <c r="C70" s="36">
        <f t="shared" ref="C70:I70" si="22">SUM(C71:C72)</f>
        <v>85888.46</v>
      </c>
      <c r="D70" s="36">
        <f t="shared" si="22"/>
        <v>11399.357621607274</v>
      </c>
      <c r="E70" s="36">
        <f t="shared" si="22"/>
        <v>85888.46</v>
      </c>
      <c r="F70" s="36">
        <f t="shared" si="22"/>
        <v>11399.357621607274</v>
      </c>
      <c r="G70" s="36">
        <f t="shared" si="22"/>
        <v>82066.58</v>
      </c>
      <c r="H70" s="36">
        <f t="shared" si="22"/>
        <v>10892.102808414626</v>
      </c>
      <c r="I70" s="36">
        <f t="shared" si="22"/>
        <v>1640.2</v>
      </c>
      <c r="J70" s="74">
        <f t="shared" si="1"/>
        <v>15.058616585338083</v>
      </c>
    </row>
    <row r="71" spans="1:10" x14ac:dyDescent="0.25">
      <c r="A71" s="80">
        <v>3232</v>
      </c>
      <c r="B71" s="81" t="s">
        <v>159</v>
      </c>
      <c r="C71" s="38">
        <v>85888.46</v>
      </c>
      <c r="D71" s="38">
        <f>C71/7.5345</f>
        <v>11399.357621607274</v>
      </c>
      <c r="E71" s="42">
        <v>84888.46</v>
      </c>
      <c r="F71" s="38">
        <f>E71/7.5345</f>
        <v>11266.634813192648</v>
      </c>
      <c r="G71" s="38">
        <v>81066.58</v>
      </c>
      <c r="H71" s="42">
        <v>10759.38</v>
      </c>
      <c r="I71" s="42">
        <v>1640.2</v>
      </c>
      <c r="J71" s="74">
        <f t="shared" ref="J71:J135" si="23">I71/H71*100</f>
        <v>15.244372817021057</v>
      </c>
    </row>
    <row r="72" spans="1:10" x14ac:dyDescent="0.25">
      <c r="A72" s="80">
        <v>3237</v>
      </c>
      <c r="B72" s="81" t="s">
        <v>145</v>
      </c>
      <c r="C72" s="38">
        <v>0</v>
      </c>
      <c r="D72" s="38">
        <f>C72/7.5345</f>
        <v>0</v>
      </c>
      <c r="E72" s="42">
        <v>1000</v>
      </c>
      <c r="F72" s="38">
        <f>E72/7.5345</f>
        <v>132.72280841462606</v>
      </c>
      <c r="G72" s="38">
        <v>1000</v>
      </c>
      <c r="H72" s="42">
        <f>G72/7.5345</f>
        <v>132.72280841462606</v>
      </c>
      <c r="I72" s="42">
        <v>0</v>
      </c>
      <c r="J72" s="74">
        <f t="shared" si="23"/>
        <v>0</v>
      </c>
    </row>
    <row r="73" spans="1:10" ht="28.5" customHeight="1" x14ac:dyDescent="0.25">
      <c r="A73" s="100" t="s">
        <v>160</v>
      </c>
      <c r="B73" s="101" t="s">
        <v>161</v>
      </c>
      <c r="C73" s="83">
        <f t="shared" ref="C73:I73" si="24">C74</f>
        <v>502468.80999999994</v>
      </c>
      <c r="D73" s="83">
        <f t="shared" si="24"/>
        <v>66689.071603955133</v>
      </c>
      <c r="E73" s="83">
        <f t="shared" si="24"/>
        <v>519892.13</v>
      </c>
      <c r="F73" s="83">
        <f t="shared" si="24"/>
        <v>69001.543566261855</v>
      </c>
      <c r="G73" s="83">
        <f t="shared" si="24"/>
        <v>439813.03</v>
      </c>
      <c r="H73" s="83">
        <f t="shared" si="24"/>
        <v>58373.227161722738</v>
      </c>
      <c r="I73" s="83">
        <f t="shared" si="24"/>
        <v>46222.700000000004</v>
      </c>
      <c r="J73" s="55">
        <f t="shared" si="23"/>
        <v>79.184760287349263</v>
      </c>
    </row>
    <row r="74" spans="1:10" ht="28.5" customHeight="1" x14ac:dyDescent="0.25">
      <c r="A74" s="97" t="s">
        <v>162</v>
      </c>
      <c r="B74" s="102" t="s">
        <v>163</v>
      </c>
      <c r="C74" s="84">
        <f t="shared" ref="C74:I74" si="25">C75+C203+C216</f>
        <v>502468.80999999994</v>
      </c>
      <c r="D74" s="84">
        <f t="shared" si="25"/>
        <v>66689.071603955133</v>
      </c>
      <c r="E74" s="84">
        <f t="shared" si="25"/>
        <v>519892.13</v>
      </c>
      <c r="F74" s="84">
        <f t="shared" si="25"/>
        <v>69001.543566261855</v>
      </c>
      <c r="G74" s="84">
        <f t="shared" si="25"/>
        <v>439813.03</v>
      </c>
      <c r="H74" s="84">
        <f t="shared" si="25"/>
        <v>58373.227161722738</v>
      </c>
      <c r="I74" s="84">
        <f t="shared" si="25"/>
        <v>46222.700000000004</v>
      </c>
      <c r="J74" s="58">
        <f t="shared" si="23"/>
        <v>79.184760287349263</v>
      </c>
    </row>
    <row r="75" spans="1:10" x14ac:dyDescent="0.25">
      <c r="A75" s="85" t="s">
        <v>109</v>
      </c>
      <c r="B75" s="86" t="s">
        <v>164</v>
      </c>
      <c r="C75" s="61">
        <f t="shared" ref="C75:I75" si="26">C76+C82+C89+C116+C122+C149+C176</f>
        <v>470093.80999999994</v>
      </c>
      <c r="D75" s="61">
        <f t="shared" si="26"/>
        <v>62392.170681531614</v>
      </c>
      <c r="E75" s="61">
        <f t="shared" si="26"/>
        <v>504100</v>
      </c>
      <c r="F75" s="61">
        <f t="shared" si="26"/>
        <v>66905.567721812986</v>
      </c>
      <c r="G75" s="61">
        <f t="shared" si="26"/>
        <v>439813.03</v>
      </c>
      <c r="H75" s="61">
        <f t="shared" si="26"/>
        <v>58373.227161722738</v>
      </c>
      <c r="I75" s="61">
        <f t="shared" si="26"/>
        <v>46222.700000000004</v>
      </c>
      <c r="J75" s="62">
        <f t="shared" si="23"/>
        <v>79.184760287349263</v>
      </c>
    </row>
    <row r="76" spans="1:10" x14ac:dyDescent="0.25">
      <c r="A76" s="98" t="s">
        <v>165</v>
      </c>
      <c r="B76" s="88" t="s">
        <v>166</v>
      </c>
      <c r="C76" s="65">
        <f t="shared" ref="C76:G80" si="27">C77</f>
        <v>2500</v>
      </c>
      <c r="D76" s="65">
        <f t="shared" si="27"/>
        <v>331.80702103656512</v>
      </c>
      <c r="E76" s="65">
        <f t="shared" si="27"/>
        <v>2500</v>
      </c>
      <c r="F76" s="65">
        <f t="shared" si="27"/>
        <v>331.80702103656512</v>
      </c>
      <c r="G76" s="65">
        <f t="shared" si="27"/>
        <v>5000</v>
      </c>
      <c r="H76" s="65">
        <f>H77</f>
        <v>663.61404207313024</v>
      </c>
      <c r="I76" s="65">
        <f t="shared" ref="I76:J76" si="28">I77</f>
        <v>0</v>
      </c>
      <c r="J76" s="65">
        <f t="shared" si="28"/>
        <v>0</v>
      </c>
    </row>
    <row r="77" spans="1:10" x14ac:dyDescent="0.25">
      <c r="A77" s="89" t="s">
        <v>58</v>
      </c>
      <c r="B77" s="103" t="s">
        <v>59</v>
      </c>
      <c r="C77" s="69">
        <f t="shared" ref="C77:I77" si="29">C79</f>
        <v>2500</v>
      </c>
      <c r="D77" s="69">
        <f t="shared" si="29"/>
        <v>331.80702103656512</v>
      </c>
      <c r="E77" s="69">
        <f t="shared" si="29"/>
        <v>2500</v>
      </c>
      <c r="F77" s="69">
        <f t="shared" si="29"/>
        <v>331.80702103656512</v>
      </c>
      <c r="G77" s="69">
        <f t="shared" si="29"/>
        <v>5000</v>
      </c>
      <c r="H77" s="69">
        <f t="shared" si="29"/>
        <v>663.61404207313024</v>
      </c>
      <c r="I77" s="69">
        <f t="shared" si="29"/>
        <v>0</v>
      </c>
      <c r="J77" s="70">
        <f t="shared" si="23"/>
        <v>0</v>
      </c>
    </row>
    <row r="78" spans="1:10" x14ac:dyDescent="0.25">
      <c r="A78" s="71">
        <v>3</v>
      </c>
      <c r="B78" s="72" t="s">
        <v>114</v>
      </c>
      <c r="C78" s="69"/>
      <c r="D78" s="69"/>
      <c r="E78" s="69"/>
      <c r="F78" s="69"/>
      <c r="G78" s="69"/>
      <c r="H78" s="147">
        <f t="shared" ref="H78:I80" si="30">H79</f>
        <v>663.61404207313024</v>
      </c>
      <c r="I78" s="147">
        <f t="shared" si="30"/>
        <v>0</v>
      </c>
      <c r="J78" s="148">
        <f t="shared" si="23"/>
        <v>0</v>
      </c>
    </row>
    <row r="79" spans="1:10" x14ac:dyDescent="0.25">
      <c r="A79" s="75">
        <v>32</v>
      </c>
      <c r="B79" s="76" t="s">
        <v>69</v>
      </c>
      <c r="C79" s="77">
        <f t="shared" si="27"/>
        <v>2500</v>
      </c>
      <c r="D79" s="77">
        <f t="shared" si="27"/>
        <v>331.80702103656512</v>
      </c>
      <c r="E79" s="77">
        <f t="shared" si="27"/>
        <v>2500</v>
      </c>
      <c r="F79" s="77">
        <f t="shared" si="27"/>
        <v>331.80702103656512</v>
      </c>
      <c r="G79" s="77">
        <f t="shared" si="27"/>
        <v>5000</v>
      </c>
      <c r="H79" s="77">
        <f t="shared" si="30"/>
        <v>663.61404207313024</v>
      </c>
      <c r="I79" s="77">
        <f t="shared" si="30"/>
        <v>0</v>
      </c>
      <c r="J79" s="146">
        <f t="shared" si="23"/>
        <v>0</v>
      </c>
    </row>
    <row r="80" spans="1:10" ht="26.25" x14ac:dyDescent="0.25">
      <c r="A80" s="95">
        <v>329</v>
      </c>
      <c r="B80" s="96" t="s">
        <v>148</v>
      </c>
      <c r="C80" s="36">
        <f t="shared" si="27"/>
        <v>2500</v>
      </c>
      <c r="D80" s="36">
        <f t="shared" si="27"/>
        <v>331.80702103656512</v>
      </c>
      <c r="E80" s="36">
        <f t="shared" si="27"/>
        <v>2500</v>
      </c>
      <c r="F80" s="36">
        <f t="shared" si="27"/>
        <v>331.80702103656512</v>
      </c>
      <c r="G80" s="36">
        <f t="shared" si="27"/>
        <v>5000</v>
      </c>
      <c r="H80" s="36">
        <f t="shared" si="30"/>
        <v>663.61404207313024</v>
      </c>
      <c r="I80" s="36">
        <f t="shared" si="30"/>
        <v>0</v>
      </c>
      <c r="J80" s="74">
        <f t="shared" si="23"/>
        <v>0</v>
      </c>
    </row>
    <row r="81" spans="1:10" ht="26.25" x14ac:dyDescent="0.25">
      <c r="A81" s="80">
        <v>3299</v>
      </c>
      <c r="B81" s="81" t="s">
        <v>148</v>
      </c>
      <c r="C81" s="38">
        <v>2500</v>
      </c>
      <c r="D81" s="38">
        <f>C81/7.5345</f>
        <v>331.80702103656512</v>
      </c>
      <c r="E81" s="42">
        <v>2500</v>
      </c>
      <c r="F81" s="38">
        <f>E81/7.5345</f>
        <v>331.80702103656512</v>
      </c>
      <c r="G81" s="38">
        <v>5000</v>
      </c>
      <c r="H81" s="42">
        <f>G81/7.5345</f>
        <v>663.61404207313024</v>
      </c>
      <c r="I81" s="42">
        <v>0</v>
      </c>
      <c r="J81" s="74">
        <f t="shared" si="23"/>
        <v>0</v>
      </c>
    </row>
    <row r="82" spans="1:10" x14ac:dyDescent="0.25">
      <c r="A82" s="104" t="s">
        <v>167</v>
      </c>
      <c r="B82" s="104" t="s">
        <v>168</v>
      </c>
      <c r="C82" s="65">
        <f t="shared" ref="C82:I85" si="31">C83</f>
        <v>0</v>
      </c>
      <c r="D82" s="65">
        <f t="shared" si="31"/>
        <v>0</v>
      </c>
      <c r="E82" s="65">
        <f t="shared" si="31"/>
        <v>16000</v>
      </c>
      <c r="F82" s="65">
        <f t="shared" si="31"/>
        <v>2123.5649346340169</v>
      </c>
      <c r="G82" s="65">
        <f t="shared" si="31"/>
        <v>6000</v>
      </c>
      <c r="H82" s="65">
        <f t="shared" si="31"/>
        <v>796.33404207313026</v>
      </c>
      <c r="I82" s="65">
        <f t="shared" si="31"/>
        <v>0</v>
      </c>
      <c r="J82" s="66">
        <f t="shared" si="23"/>
        <v>0</v>
      </c>
    </row>
    <row r="83" spans="1:10" x14ac:dyDescent="0.25">
      <c r="A83" s="89" t="s">
        <v>58</v>
      </c>
      <c r="B83" s="103" t="s">
        <v>59</v>
      </c>
      <c r="C83" s="69">
        <f t="shared" si="31"/>
        <v>0</v>
      </c>
      <c r="D83" s="69">
        <f t="shared" si="31"/>
        <v>0</v>
      </c>
      <c r="E83" s="69">
        <f t="shared" si="31"/>
        <v>16000</v>
      </c>
      <c r="F83" s="69">
        <f t="shared" si="31"/>
        <v>2123.5649346340169</v>
      </c>
      <c r="G83" s="69">
        <f t="shared" si="31"/>
        <v>6000</v>
      </c>
      <c r="H83" s="69">
        <f t="shared" si="31"/>
        <v>796.33404207313026</v>
      </c>
      <c r="I83" s="69">
        <f t="shared" si="31"/>
        <v>0</v>
      </c>
      <c r="J83" s="70">
        <f t="shared" si="23"/>
        <v>0</v>
      </c>
    </row>
    <row r="84" spans="1:10" x14ac:dyDescent="0.25">
      <c r="A84" s="71">
        <v>3</v>
      </c>
      <c r="B84" s="72" t="s">
        <v>114</v>
      </c>
      <c r="C84" s="73">
        <f t="shared" si="31"/>
        <v>0</v>
      </c>
      <c r="D84" s="73">
        <f t="shared" si="31"/>
        <v>0</v>
      </c>
      <c r="E84" s="73">
        <f t="shared" si="31"/>
        <v>16000</v>
      </c>
      <c r="F84" s="73">
        <f t="shared" si="31"/>
        <v>2123.5649346340169</v>
      </c>
      <c r="G84" s="73">
        <f t="shared" si="31"/>
        <v>6000</v>
      </c>
      <c r="H84" s="73">
        <f t="shared" si="31"/>
        <v>796.33404207313026</v>
      </c>
      <c r="I84" s="73">
        <f t="shared" si="31"/>
        <v>0</v>
      </c>
      <c r="J84" s="135">
        <f t="shared" si="23"/>
        <v>0</v>
      </c>
    </row>
    <row r="85" spans="1:10" x14ac:dyDescent="0.25">
      <c r="A85" s="75">
        <v>32</v>
      </c>
      <c r="B85" s="76" t="s">
        <v>69</v>
      </c>
      <c r="C85" s="77">
        <f t="shared" si="31"/>
        <v>0</v>
      </c>
      <c r="D85" s="77">
        <f t="shared" si="31"/>
        <v>0</v>
      </c>
      <c r="E85" s="77">
        <f t="shared" si="31"/>
        <v>16000</v>
      </c>
      <c r="F85" s="77">
        <f t="shared" si="31"/>
        <v>2123.5649346340169</v>
      </c>
      <c r="G85" s="77">
        <f t="shared" si="31"/>
        <v>6000</v>
      </c>
      <c r="H85" s="77">
        <f t="shared" si="31"/>
        <v>796.33404207313026</v>
      </c>
      <c r="I85" s="77">
        <f t="shared" si="31"/>
        <v>0</v>
      </c>
      <c r="J85" s="146">
        <f t="shared" si="23"/>
        <v>0</v>
      </c>
    </row>
    <row r="86" spans="1:10" ht="26.25" x14ac:dyDescent="0.25">
      <c r="A86" s="95">
        <v>329</v>
      </c>
      <c r="B86" s="96" t="s">
        <v>148</v>
      </c>
      <c r="C86" s="36">
        <f t="shared" ref="C86:I86" si="32">SUM(C87:C88)</f>
        <v>0</v>
      </c>
      <c r="D86" s="36">
        <f t="shared" si="32"/>
        <v>0</v>
      </c>
      <c r="E86" s="36">
        <f t="shared" si="32"/>
        <v>16000</v>
      </c>
      <c r="F86" s="36">
        <f t="shared" si="32"/>
        <v>2123.5649346340169</v>
      </c>
      <c r="G86" s="36">
        <f t="shared" si="32"/>
        <v>6000</v>
      </c>
      <c r="H86" s="36">
        <f t="shared" si="32"/>
        <v>796.33404207313026</v>
      </c>
      <c r="I86" s="36">
        <f t="shared" si="32"/>
        <v>0</v>
      </c>
      <c r="J86" s="74">
        <f t="shared" si="23"/>
        <v>0</v>
      </c>
    </row>
    <row r="87" spans="1:10" ht="26.25" x14ac:dyDescent="0.25">
      <c r="A87" s="80">
        <v>3291</v>
      </c>
      <c r="B87" s="81" t="s">
        <v>169</v>
      </c>
      <c r="C87" s="38">
        <v>0</v>
      </c>
      <c r="D87" s="38">
        <f>C87/7.5345</f>
        <v>0</v>
      </c>
      <c r="E87" s="42">
        <v>2000</v>
      </c>
      <c r="F87" s="38">
        <f>E87/7.5345</f>
        <v>265.44561682925212</v>
      </c>
      <c r="G87" s="38">
        <v>1000</v>
      </c>
      <c r="H87" s="42">
        <v>132.72</v>
      </c>
      <c r="I87" s="42">
        <v>0</v>
      </c>
      <c r="J87" s="74">
        <f t="shared" si="23"/>
        <v>0</v>
      </c>
    </row>
    <row r="88" spans="1:10" ht="26.25" x14ac:dyDescent="0.25">
      <c r="A88" s="80">
        <v>3299</v>
      </c>
      <c r="B88" s="81" t="s">
        <v>148</v>
      </c>
      <c r="C88" s="38">
        <v>0</v>
      </c>
      <c r="D88" s="38">
        <f>C88/7.5345</f>
        <v>0</v>
      </c>
      <c r="E88" s="42">
        <v>14000</v>
      </c>
      <c r="F88" s="38">
        <f>E88/7.5345</f>
        <v>1858.1193178047647</v>
      </c>
      <c r="G88" s="38">
        <v>5000</v>
      </c>
      <c r="H88" s="42">
        <f>G88/7.5345</f>
        <v>663.61404207313024</v>
      </c>
      <c r="I88" s="42">
        <v>0</v>
      </c>
      <c r="J88" s="74">
        <f t="shared" si="23"/>
        <v>0</v>
      </c>
    </row>
    <row r="89" spans="1:10" ht="51" hidden="1" x14ac:dyDescent="0.25">
      <c r="A89" s="105" t="s">
        <v>170</v>
      </c>
      <c r="B89" s="105" t="s">
        <v>171</v>
      </c>
      <c r="C89" s="65">
        <f t="shared" ref="C89:I89" si="33">C90+C103</f>
        <v>303209.31</v>
      </c>
      <c r="D89" s="65">
        <f t="shared" si="33"/>
        <v>40242.791160660956</v>
      </c>
      <c r="E89" s="65">
        <f t="shared" si="33"/>
        <v>0</v>
      </c>
      <c r="F89" s="65">
        <f t="shared" si="33"/>
        <v>0</v>
      </c>
      <c r="G89" s="65">
        <f t="shared" si="33"/>
        <v>0</v>
      </c>
      <c r="H89" s="65">
        <f t="shared" si="33"/>
        <v>0</v>
      </c>
      <c r="I89" s="65">
        <f t="shared" si="33"/>
        <v>0</v>
      </c>
      <c r="J89" s="66" t="e">
        <f t="shared" si="23"/>
        <v>#DIV/0!</v>
      </c>
    </row>
    <row r="90" spans="1:10" hidden="1" x14ac:dyDescent="0.25">
      <c r="A90" s="89" t="s">
        <v>58</v>
      </c>
      <c r="B90" s="103" t="s">
        <v>59</v>
      </c>
      <c r="C90" s="69">
        <f t="shared" ref="C90:I90" si="34">C91</f>
        <v>66836.37</v>
      </c>
      <c r="D90" s="69">
        <f t="shared" si="34"/>
        <v>8870.7107306390608</v>
      </c>
      <c r="E90" s="69">
        <f t="shared" si="34"/>
        <v>0</v>
      </c>
      <c r="F90" s="69">
        <f t="shared" si="34"/>
        <v>0</v>
      </c>
      <c r="G90" s="69">
        <f t="shared" si="34"/>
        <v>0</v>
      </c>
      <c r="H90" s="69">
        <f t="shared" si="34"/>
        <v>0</v>
      </c>
      <c r="I90" s="69">
        <f t="shared" si="34"/>
        <v>0</v>
      </c>
      <c r="J90" s="70" t="e">
        <f t="shared" si="23"/>
        <v>#DIV/0!</v>
      </c>
    </row>
    <row r="91" spans="1:10" hidden="1" x14ac:dyDescent="0.25">
      <c r="A91" s="71">
        <v>3</v>
      </c>
      <c r="B91" s="72" t="s">
        <v>114</v>
      </c>
      <c r="C91" s="73">
        <f t="shared" ref="C91:I91" si="35">C92+C99</f>
        <v>66836.37</v>
      </c>
      <c r="D91" s="73">
        <f t="shared" si="35"/>
        <v>8870.7107306390608</v>
      </c>
      <c r="E91" s="73">
        <f t="shared" si="35"/>
        <v>0</v>
      </c>
      <c r="F91" s="73">
        <f t="shared" si="35"/>
        <v>0</v>
      </c>
      <c r="G91" s="73">
        <f t="shared" si="35"/>
        <v>0</v>
      </c>
      <c r="H91" s="73">
        <f t="shared" si="35"/>
        <v>0</v>
      </c>
      <c r="I91" s="73">
        <f t="shared" si="35"/>
        <v>0</v>
      </c>
      <c r="J91" s="74" t="e">
        <f t="shared" si="23"/>
        <v>#DIV/0!</v>
      </c>
    </row>
    <row r="92" spans="1:10" hidden="1" x14ac:dyDescent="0.25">
      <c r="A92" s="93">
        <v>31</v>
      </c>
      <c r="B92" s="94" t="s">
        <v>68</v>
      </c>
      <c r="C92" s="77">
        <f t="shared" ref="C92:I92" si="36">C93+C95+C97</f>
        <v>47251.62</v>
      </c>
      <c r="D92" s="77">
        <f t="shared" si="36"/>
        <v>6271.3677085407126</v>
      </c>
      <c r="E92" s="77">
        <f t="shared" si="36"/>
        <v>0</v>
      </c>
      <c r="F92" s="77">
        <f t="shared" si="36"/>
        <v>0</v>
      </c>
      <c r="G92" s="77">
        <f t="shared" si="36"/>
        <v>0</v>
      </c>
      <c r="H92" s="77">
        <f t="shared" si="36"/>
        <v>0</v>
      </c>
      <c r="I92" s="77">
        <f t="shared" si="36"/>
        <v>0</v>
      </c>
      <c r="J92" s="74" t="e">
        <f t="shared" si="23"/>
        <v>#DIV/0!</v>
      </c>
    </row>
    <row r="93" spans="1:10" hidden="1" x14ac:dyDescent="0.25">
      <c r="A93" s="95">
        <v>311</v>
      </c>
      <c r="B93" s="96" t="s">
        <v>172</v>
      </c>
      <c r="C93" s="36">
        <f t="shared" ref="C93:I93" si="37">C94</f>
        <v>0</v>
      </c>
      <c r="D93" s="36">
        <f t="shared" si="37"/>
        <v>0</v>
      </c>
      <c r="E93" s="36">
        <f t="shared" si="37"/>
        <v>0</v>
      </c>
      <c r="F93" s="36">
        <f t="shared" si="37"/>
        <v>0</v>
      </c>
      <c r="G93" s="36">
        <f t="shared" si="37"/>
        <v>0</v>
      </c>
      <c r="H93" s="36">
        <f t="shared" si="37"/>
        <v>0</v>
      </c>
      <c r="I93" s="36">
        <f t="shared" si="37"/>
        <v>0</v>
      </c>
      <c r="J93" s="74" t="e">
        <f t="shared" si="23"/>
        <v>#DIV/0!</v>
      </c>
    </row>
    <row r="94" spans="1:10" hidden="1" x14ac:dyDescent="0.25">
      <c r="A94" s="80">
        <v>3111</v>
      </c>
      <c r="B94" s="81" t="s">
        <v>173</v>
      </c>
      <c r="C94" s="38">
        <v>0</v>
      </c>
      <c r="D94" s="38">
        <f>C94/7.5345</f>
        <v>0</v>
      </c>
      <c r="E94" s="42">
        <v>0</v>
      </c>
      <c r="F94" s="38">
        <f>E94/7.5345</f>
        <v>0</v>
      </c>
      <c r="G94" s="38">
        <v>0</v>
      </c>
      <c r="H94" s="42">
        <f>G94/7.5345</f>
        <v>0</v>
      </c>
      <c r="I94" s="42">
        <v>0</v>
      </c>
      <c r="J94" s="74" t="e">
        <f t="shared" si="23"/>
        <v>#DIV/0!</v>
      </c>
    </row>
    <row r="95" spans="1:10" hidden="1" x14ac:dyDescent="0.25">
      <c r="A95" s="95">
        <v>312</v>
      </c>
      <c r="B95" s="96" t="s">
        <v>174</v>
      </c>
      <c r="C95" s="36">
        <f t="shared" ref="C95:I95" si="38">C96</f>
        <v>8250</v>
      </c>
      <c r="D95" s="36">
        <f t="shared" si="38"/>
        <v>1094.9631694206648</v>
      </c>
      <c r="E95" s="36">
        <f t="shared" si="38"/>
        <v>0</v>
      </c>
      <c r="F95" s="36">
        <f t="shared" si="38"/>
        <v>0</v>
      </c>
      <c r="G95" s="36">
        <f t="shared" si="38"/>
        <v>0</v>
      </c>
      <c r="H95" s="36">
        <f t="shared" si="38"/>
        <v>0</v>
      </c>
      <c r="I95" s="36">
        <f t="shared" si="38"/>
        <v>0</v>
      </c>
      <c r="J95" s="74" t="e">
        <f t="shared" si="23"/>
        <v>#DIV/0!</v>
      </c>
    </row>
    <row r="96" spans="1:10" hidden="1" x14ac:dyDescent="0.25">
      <c r="A96" s="80">
        <v>3121</v>
      </c>
      <c r="B96" s="81" t="s">
        <v>174</v>
      </c>
      <c r="C96" s="38">
        <v>8250</v>
      </c>
      <c r="D96" s="38">
        <f>C96/7.5345</f>
        <v>1094.9631694206648</v>
      </c>
      <c r="E96" s="42">
        <v>0</v>
      </c>
      <c r="F96" s="38">
        <f>E96/7.5345</f>
        <v>0</v>
      </c>
      <c r="G96" s="38">
        <v>0</v>
      </c>
      <c r="H96" s="42">
        <f>G96/7.5345</f>
        <v>0</v>
      </c>
      <c r="I96" s="42">
        <v>0</v>
      </c>
      <c r="J96" s="74" t="e">
        <f t="shared" si="23"/>
        <v>#DIV/0!</v>
      </c>
    </row>
    <row r="97" spans="1:10" hidden="1" x14ac:dyDescent="0.25">
      <c r="A97" s="95">
        <v>313</v>
      </c>
      <c r="B97" s="96" t="s">
        <v>175</v>
      </c>
      <c r="C97" s="36">
        <f t="shared" ref="C97:I97" si="39">C98</f>
        <v>39001.620000000003</v>
      </c>
      <c r="D97" s="36">
        <f t="shared" si="39"/>
        <v>5176.404539120048</v>
      </c>
      <c r="E97" s="36">
        <f t="shared" si="39"/>
        <v>0</v>
      </c>
      <c r="F97" s="36">
        <f t="shared" si="39"/>
        <v>0</v>
      </c>
      <c r="G97" s="36">
        <f t="shared" si="39"/>
        <v>0</v>
      </c>
      <c r="H97" s="36">
        <f t="shared" si="39"/>
        <v>0</v>
      </c>
      <c r="I97" s="36">
        <f t="shared" si="39"/>
        <v>0</v>
      </c>
      <c r="J97" s="74" t="e">
        <f t="shared" si="23"/>
        <v>#DIV/0!</v>
      </c>
    </row>
    <row r="98" spans="1:10" hidden="1" x14ac:dyDescent="0.25">
      <c r="A98" s="80">
        <v>3132</v>
      </c>
      <c r="B98" s="81" t="s">
        <v>176</v>
      </c>
      <c r="C98" s="38">
        <v>39001.620000000003</v>
      </c>
      <c r="D98" s="38">
        <f>C98/7.5345</f>
        <v>5176.404539120048</v>
      </c>
      <c r="E98" s="42">
        <v>0</v>
      </c>
      <c r="F98" s="38">
        <f>E98/7.5345</f>
        <v>0</v>
      </c>
      <c r="G98" s="38">
        <v>0</v>
      </c>
      <c r="H98" s="42">
        <f>G98/7.5345</f>
        <v>0</v>
      </c>
      <c r="I98" s="42">
        <v>0</v>
      </c>
      <c r="J98" s="74" t="e">
        <f t="shared" si="23"/>
        <v>#DIV/0!</v>
      </c>
    </row>
    <row r="99" spans="1:10" hidden="1" x14ac:dyDescent="0.25">
      <c r="A99" s="93">
        <v>32</v>
      </c>
      <c r="B99" s="94" t="s">
        <v>69</v>
      </c>
      <c r="C99" s="77">
        <f t="shared" ref="C99:I99" si="40">C100</f>
        <v>19584.75</v>
      </c>
      <c r="D99" s="77">
        <f t="shared" si="40"/>
        <v>2599.3430220983473</v>
      </c>
      <c r="E99" s="77">
        <f t="shared" si="40"/>
        <v>0</v>
      </c>
      <c r="F99" s="77">
        <f t="shared" si="40"/>
        <v>0</v>
      </c>
      <c r="G99" s="77">
        <f t="shared" si="40"/>
        <v>0</v>
      </c>
      <c r="H99" s="77">
        <f t="shared" si="40"/>
        <v>0</v>
      </c>
      <c r="I99" s="77">
        <f t="shared" si="40"/>
        <v>0</v>
      </c>
      <c r="J99" s="74" t="e">
        <f t="shared" si="23"/>
        <v>#DIV/0!</v>
      </c>
    </row>
    <row r="100" spans="1:10" hidden="1" x14ac:dyDescent="0.25">
      <c r="A100" s="95">
        <v>321</v>
      </c>
      <c r="B100" s="96" t="s">
        <v>131</v>
      </c>
      <c r="C100" s="36">
        <f t="shared" ref="C100:I100" si="41">SUM(C101:C102)</f>
        <v>19584.75</v>
      </c>
      <c r="D100" s="36">
        <f t="shared" si="41"/>
        <v>2599.3430220983473</v>
      </c>
      <c r="E100" s="36">
        <f t="shared" si="41"/>
        <v>0</v>
      </c>
      <c r="F100" s="36">
        <f t="shared" si="41"/>
        <v>0</v>
      </c>
      <c r="G100" s="36">
        <f t="shared" si="41"/>
        <v>0</v>
      </c>
      <c r="H100" s="36">
        <f t="shared" si="41"/>
        <v>0</v>
      </c>
      <c r="I100" s="36">
        <f t="shared" si="41"/>
        <v>0</v>
      </c>
      <c r="J100" s="74" t="e">
        <f t="shared" si="23"/>
        <v>#DIV/0!</v>
      </c>
    </row>
    <row r="101" spans="1:10" hidden="1" x14ac:dyDescent="0.25">
      <c r="A101" s="80">
        <v>3211</v>
      </c>
      <c r="B101" s="81" t="s">
        <v>132</v>
      </c>
      <c r="C101" s="38">
        <v>0</v>
      </c>
      <c r="D101" s="38">
        <f>C101/7.5345</f>
        <v>0</v>
      </c>
      <c r="E101" s="42">
        <v>0</v>
      </c>
      <c r="F101" s="38">
        <f>E101/7.5345</f>
        <v>0</v>
      </c>
      <c r="G101" s="38">
        <v>0</v>
      </c>
      <c r="H101" s="42">
        <f>G101/7.5345</f>
        <v>0</v>
      </c>
      <c r="I101" s="42">
        <v>0</v>
      </c>
      <c r="J101" s="74" t="e">
        <f t="shared" si="23"/>
        <v>#DIV/0!</v>
      </c>
    </row>
    <row r="102" spans="1:10" hidden="1" x14ac:dyDescent="0.25">
      <c r="A102" s="80">
        <v>3212</v>
      </c>
      <c r="B102" s="81" t="s">
        <v>177</v>
      </c>
      <c r="C102" s="38">
        <v>19584.75</v>
      </c>
      <c r="D102" s="38">
        <f>C102/7.5345</f>
        <v>2599.3430220983473</v>
      </c>
      <c r="E102" s="42">
        <v>0</v>
      </c>
      <c r="F102" s="38">
        <f>E102/7.5345</f>
        <v>0</v>
      </c>
      <c r="G102" s="38">
        <v>0</v>
      </c>
      <c r="H102" s="42">
        <f>G102/7.5345</f>
        <v>0</v>
      </c>
      <c r="I102" s="42">
        <v>0</v>
      </c>
      <c r="J102" s="74" t="e">
        <f t="shared" si="23"/>
        <v>#DIV/0!</v>
      </c>
    </row>
    <row r="103" spans="1:10" hidden="1" x14ac:dyDescent="0.25">
      <c r="A103" s="89" t="s">
        <v>60</v>
      </c>
      <c r="B103" s="90" t="s">
        <v>61</v>
      </c>
      <c r="C103" s="69">
        <f t="shared" ref="C103:H103" si="42">C104</f>
        <v>236372.94</v>
      </c>
      <c r="D103" s="69">
        <f t="shared" si="42"/>
        <v>31372.080430021899</v>
      </c>
      <c r="E103" s="69">
        <f t="shared" si="42"/>
        <v>0</v>
      </c>
      <c r="F103" s="69">
        <f t="shared" si="42"/>
        <v>0</v>
      </c>
      <c r="G103" s="69">
        <f t="shared" si="42"/>
        <v>0</v>
      </c>
      <c r="H103" s="69">
        <f t="shared" si="42"/>
        <v>0</v>
      </c>
      <c r="I103" s="69">
        <v>0</v>
      </c>
      <c r="J103" s="70" t="e">
        <f t="shared" si="23"/>
        <v>#DIV/0!</v>
      </c>
    </row>
    <row r="104" spans="1:10" hidden="1" x14ac:dyDescent="0.25">
      <c r="A104" s="71">
        <v>3</v>
      </c>
      <c r="B104" s="72" t="s">
        <v>114</v>
      </c>
      <c r="C104" s="73">
        <f t="shared" ref="C104:I104" si="43">C105+C112</f>
        <v>236372.94</v>
      </c>
      <c r="D104" s="73">
        <f t="shared" si="43"/>
        <v>31372.080430021899</v>
      </c>
      <c r="E104" s="73">
        <f t="shared" si="43"/>
        <v>0</v>
      </c>
      <c r="F104" s="73">
        <f t="shared" si="43"/>
        <v>0</v>
      </c>
      <c r="G104" s="73">
        <f t="shared" si="43"/>
        <v>0</v>
      </c>
      <c r="H104" s="73">
        <f t="shared" si="43"/>
        <v>0</v>
      </c>
      <c r="I104" s="73">
        <f t="shared" si="43"/>
        <v>0</v>
      </c>
      <c r="J104" s="74" t="e">
        <f t="shared" si="23"/>
        <v>#DIV/0!</v>
      </c>
    </row>
    <row r="105" spans="1:10" hidden="1" x14ac:dyDescent="0.25">
      <c r="A105" s="93">
        <v>31</v>
      </c>
      <c r="B105" s="94" t="s">
        <v>68</v>
      </c>
      <c r="C105" s="77">
        <f t="shared" ref="C105:I105" si="44">C106+C108+C110</f>
        <v>236372.94</v>
      </c>
      <c r="D105" s="77">
        <f t="shared" si="44"/>
        <v>31372.080430021899</v>
      </c>
      <c r="E105" s="77">
        <f t="shared" si="44"/>
        <v>0</v>
      </c>
      <c r="F105" s="77">
        <f t="shared" si="44"/>
        <v>0</v>
      </c>
      <c r="G105" s="77">
        <f t="shared" si="44"/>
        <v>0</v>
      </c>
      <c r="H105" s="77">
        <f t="shared" si="44"/>
        <v>0</v>
      </c>
      <c r="I105" s="77">
        <f t="shared" si="44"/>
        <v>0</v>
      </c>
      <c r="J105" s="74" t="e">
        <f t="shared" si="23"/>
        <v>#DIV/0!</v>
      </c>
    </row>
    <row r="106" spans="1:10" hidden="1" x14ac:dyDescent="0.25">
      <c r="A106" s="95">
        <v>311</v>
      </c>
      <c r="B106" s="96" t="s">
        <v>172</v>
      </c>
      <c r="C106" s="36">
        <f t="shared" ref="C106:I106" si="45">C107</f>
        <v>236372.94</v>
      </c>
      <c r="D106" s="36">
        <f t="shared" si="45"/>
        <v>31372.080430021899</v>
      </c>
      <c r="E106" s="36">
        <f t="shared" si="45"/>
        <v>0</v>
      </c>
      <c r="F106" s="36">
        <f t="shared" si="45"/>
        <v>0</v>
      </c>
      <c r="G106" s="36">
        <f t="shared" si="45"/>
        <v>0</v>
      </c>
      <c r="H106" s="36">
        <f t="shared" si="45"/>
        <v>0</v>
      </c>
      <c r="I106" s="36">
        <f t="shared" si="45"/>
        <v>0</v>
      </c>
      <c r="J106" s="74" t="e">
        <f t="shared" si="23"/>
        <v>#DIV/0!</v>
      </c>
    </row>
    <row r="107" spans="1:10" hidden="1" x14ac:dyDescent="0.25">
      <c r="A107" s="80">
        <v>3111</v>
      </c>
      <c r="B107" s="81" t="s">
        <v>173</v>
      </c>
      <c r="C107" s="38">
        <v>236372.94</v>
      </c>
      <c r="D107" s="38">
        <f>C107/7.5345</f>
        <v>31372.080430021899</v>
      </c>
      <c r="E107" s="42">
        <v>0</v>
      </c>
      <c r="F107" s="38">
        <f>E107/7.5345</f>
        <v>0</v>
      </c>
      <c r="G107" s="38">
        <v>0</v>
      </c>
      <c r="H107" s="42">
        <f>G107/7.5345</f>
        <v>0</v>
      </c>
      <c r="I107" s="42">
        <v>0</v>
      </c>
      <c r="J107" s="74" t="e">
        <f t="shared" si="23"/>
        <v>#DIV/0!</v>
      </c>
    </row>
    <row r="108" spans="1:10" hidden="1" x14ac:dyDescent="0.25">
      <c r="A108" s="95">
        <v>312</v>
      </c>
      <c r="B108" s="96" t="s">
        <v>174</v>
      </c>
      <c r="C108" s="36">
        <f t="shared" ref="C108:I108" si="46">C109</f>
        <v>0</v>
      </c>
      <c r="D108" s="36">
        <f t="shared" si="46"/>
        <v>0</v>
      </c>
      <c r="E108" s="36">
        <f t="shared" si="46"/>
        <v>0</v>
      </c>
      <c r="F108" s="36">
        <f t="shared" si="46"/>
        <v>0</v>
      </c>
      <c r="G108" s="36">
        <f t="shared" si="46"/>
        <v>0</v>
      </c>
      <c r="H108" s="36">
        <f t="shared" si="46"/>
        <v>0</v>
      </c>
      <c r="I108" s="36">
        <f t="shared" si="46"/>
        <v>0</v>
      </c>
      <c r="J108" s="74" t="e">
        <f t="shared" si="23"/>
        <v>#DIV/0!</v>
      </c>
    </row>
    <row r="109" spans="1:10" hidden="1" x14ac:dyDescent="0.25">
      <c r="A109" s="80">
        <v>3121</v>
      </c>
      <c r="B109" s="81" t="s">
        <v>174</v>
      </c>
      <c r="C109" s="38">
        <v>0</v>
      </c>
      <c r="D109" s="38">
        <f>C109/7.5345</f>
        <v>0</v>
      </c>
      <c r="E109" s="42">
        <v>0</v>
      </c>
      <c r="F109" s="38">
        <f>E109/7.5345</f>
        <v>0</v>
      </c>
      <c r="G109" s="38">
        <v>0</v>
      </c>
      <c r="H109" s="42">
        <f>G109/7.5345</f>
        <v>0</v>
      </c>
      <c r="I109" s="42">
        <v>0</v>
      </c>
      <c r="J109" s="74" t="e">
        <f t="shared" si="23"/>
        <v>#DIV/0!</v>
      </c>
    </row>
    <row r="110" spans="1:10" hidden="1" x14ac:dyDescent="0.25">
      <c r="A110" s="95">
        <v>313</v>
      </c>
      <c r="B110" s="96" t="s">
        <v>175</v>
      </c>
      <c r="C110" s="36">
        <f t="shared" ref="C110:I110" si="47">C111</f>
        <v>0</v>
      </c>
      <c r="D110" s="36">
        <f t="shared" si="47"/>
        <v>0</v>
      </c>
      <c r="E110" s="36">
        <f t="shared" si="47"/>
        <v>0</v>
      </c>
      <c r="F110" s="36">
        <f t="shared" si="47"/>
        <v>0</v>
      </c>
      <c r="G110" s="36">
        <f t="shared" si="47"/>
        <v>0</v>
      </c>
      <c r="H110" s="36">
        <f t="shared" si="47"/>
        <v>0</v>
      </c>
      <c r="I110" s="36">
        <f t="shared" si="47"/>
        <v>0</v>
      </c>
      <c r="J110" s="74" t="e">
        <f t="shared" si="23"/>
        <v>#DIV/0!</v>
      </c>
    </row>
    <row r="111" spans="1:10" hidden="1" x14ac:dyDescent="0.25">
      <c r="A111" s="80">
        <v>3132</v>
      </c>
      <c r="B111" s="81" t="s">
        <v>176</v>
      </c>
      <c r="C111" s="38">
        <v>0</v>
      </c>
      <c r="D111" s="38">
        <f>C111/7.5345</f>
        <v>0</v>
      </c>
      <c r="E111" s="42">
        <v>0</v>
      </c>
      <c r="F111" s="38">
        <f>E111/7.5345</f>
        <v>0</v>
      </c>
      <c r="G111" s="38">
        <v>0</v>
      </c>
      <c r="H111" s="42">
        <f>G111/7.5345</f>
        <v>0</v>
      </c>
      <c r="I111" s="42">
        <v>0</v>
      </c>
      <c r="J111" s="74" t="e">
        <f t="shared" si="23"/>
        <v>#DIV/0!</v>
      </c>
    </row>
    <row r="112" spans="1:10" hidden="1" x14ac:dyDescent="0.25">
      <c r="A112" s="93">
        <v>32</v>
      </c>
      <c r="B112" s="94" t="s">
        <v>69</v>
      </c>
      <c r="C112" s="77">
        <f t="shared" ref="C112:I112" si="48">C113</f>
        <v>0</v>
      </c>
      <c r="D112" s="77">
        <f t="shared" si="48"/>
        <v>0</v>
      </c>
      <c r="E112" s="77">
        <f t="shared" si="48"/>
        <v>0</v>
      </c>
      <c r="F112" s="77">
        <f t="shared" si="48"/>
        <v>0</v>
      </c>
      <c r="G112" s="77">
        <f t="shared" si="48"/>
        <v>0</v>
      </c>
      <c r="H112" s="77">
        <f t="shared" si="48"/>
        <v>0</v>
      </c>
      <c r="I112" s="77">
        <f t="shared" si="48"/>
        <v>0</v>
      </c>
      <c r="J112" s="74" t="e">
        <f t="shared" si="23"/>
        <v>#DIV/0!</v>
      </c>
    </row>
    <row r="113" spans="1:10" hidden="1" x14ac:dyDescent="0.25">
      <c r="A113" s="95">
        <v>321</v>
      </c>
      <c r="B113" s="96" t="s">
        <v>131</v>
      </c>
      <c r="C113" s="36">
        <f t="shared" ref="C113:I113" si="49">SUM(C114:C115)</f>
        <v>0</v>
      </c>
      <c r="D113" s="36">
        <f t="shared" si="49"/>
        <v>0</v>
      </c>
      <c r="E113" s="36">
        <f t="shared" si="49"/>
        <v>0</v>
      </c>
      <c r="F113" s="36">
        <f t="shared" si="49"/>
        <v>0</v>
      </c>
      <c r="G113" s="36">
        <f t="shared" si="49"/>
        <v>0</v>
      </c>
      <c r="H113" s="36">
        <f t="shared" si="49"/>
        <v>0</v>
      </c>
      <c r="I113" s="36">
        <f t="shared" si="49"/>
        <v>0</v>
      </c>
      <c r="J113" s="74" t="e">
        <f t="shared" si="23"/>
        <v>#DIV/0!</v>
      </c>
    </row>
    <row r="114" spans="1:10" hidden="1" x14ac:dyDescent="0.25">
      <c r="A114" s="80">
        <v>3211</v>
      </c>
      <c r="B114" s="81" t="s">
        <v>132</v>
      </c>
      <c r="C114" s="38">
        <v>0</v>
      </c>
      <c r="D114" s="38">
        <f>C114/7.5345</f>
        <v>0</v>
      </c>
      <c r="E114" s="42">
        <v>0</v>
      </c>
      <c r="F114" s="38">
        <f>E114/7.5345</f>
        <v>0</v>
      </c>
      <c r="G114" s="38">
        <v>0</v>
      </c>
      <c r="H114" s="42">
        <f>G114/7.5345</f>
        <v>0</v>
      </c>
      <c r="I114" s="42">
        <v>0</v>
      </c>
      <c r="J114" s="74" t="e">
        <f t="shared" si="23"/>
        <v>#DIV/0!</v>
      </c>
    </row>
    <row r="115" spans="1:10" hidden="1" x14ac:dyDescent="0.25">
      <c r="A115" s="80">
        <v>3212</v>
      </c>
      <c r="B115" s="81" t="s">
        <v>177</v>
      </c>
      <c r="C115" s="38">
        <v>0</v>
      </c>
      <c r="D115" s="38">
        <f>C115/7.5345</f>
        <v>0</v>
      </c>
      <c r="E115" s="42">
        <v>0</v>
      </c>
      <c r="F115" s="38">
        <f>E115/7.5345</f>
        <v>0</v>
      </c>
      <c r="G115" s="38">
        <v>0</v>
      </c>
      <c r="H115" s="42">
        <f>G115/7.5345</f>
        <v>0</v>
      </c>
      <c r="I115" s="42">
        <v>0</v>
      </c>
      <c r="J115" s="74" t="e">
        <f t="shared" si="23"/>
        <v>#DIV/0!</v>
      </c>
    </row>
    <row r="116" spans="1:10" x14ac:dyDescent="0.25">
      <c r="A116" s="106" t="s">
        <v>178</v>
      </c>
      <c r="B116" s="107" t="s">
        <v>179</v>
      </c>
      <c r="C116" s="65">
        <f t="shared" ref="C116:I120" si="50">C117</f>
        <v>3913.04</v>
      </c>
      <c r="D116" s="65">
        <f t="shared" si="50"/>
        <v>519.34965823876826</v>
      </c>
      <c r="E116" s="65">
        <f t="shared" si="50"/>
        <v>0</v>
      </c>
      <c r="F116" s="65">
        <f t="shared" si="50"/>
        <v>0</v>
      </c>
      <c r="G116" s="65">
        <f t="shared" si="50"/>
        <v>4000</v>
      </c>
      <c r="H116" s="65">
        <f t="shared" si="50"/>
        <v>530.89123365850423</v>
      </c>
      <c r="I116" s="65">
        <f t="shared" si="50"/>
        <v>530.88</v>
      </c>
      <c r="J116" s="66">
        <f t="shared" si="23"/>
        <v>99.997883999999999</v>
      </c>
    </row>
    <row r="117" spans="1:10" x14ac:dyDescent="0.25">
      <c r="A117" s="89" t="s">
        <v>58</v>
      </c>
      <c r="B117" s="103" t="s">
        <v>59</v>
      </c>
      <c r="C117" s="69">
        <f t="shared" si="50"/>
        <v>3913.04</v>
      </c>
      <c r="D117" s="69">
        <f t="shared" si="50"/>
        <v>519.34965823876826</v>
      </c>
      <c r="E117" s="69">
        <f t="shared" si="50"/>
        <v>0</v>
      </c>
      <c r="F117" s="69">
        <f t="shared" si="50"/>
        <v>0</v>
      </c>
      <c r="G117" s="69">
        <f t="shared" si="50"/>
        <v>4000</v>
      </c>
      <c r="H117" s="69">
        <f t="shared" si="50"/>
        <v>530.89123365850423</v>
      </c>
      <c r="I117" s="69">
        <f t="shared" si="50"/>
        <v>530.88</v>
      </c>
      <c r="J117" s="70">
        <f t="shared" si="23"/>
        <v>99.997883999999999</v>
      </c>
    </row>
    <row r="118" spans="1:10" x14ac:dyDescent="0.25">
      <c r="A118" s="91">
        <v>3</v>
      </c>
      <c r="B118" s="99" t="s">
        <v>114</v>
      </c>
      <c r="C118" s="73">
        <f t="shared" si="50"/>
        <v>3913.04</v>
      </c>
      <c r="D118" s="73">
        <f t="shared" si="50"/>
        <v>519.34965823876826</v>
      </c>
      <c r="E118" s="73">
        <f t="shared" si="50"/>
        <v>0</v>
      </c>
      <c r="F118" s="73">
        <f t="shared" si="50"/>
        <v>0</v>
      </c>
      <c r="G118" s="73">
        <f t="shared" si="50"/>
        <v>4000</v>
      </c>
      <c r="H118" s="73">
        <f t="shared" si="50"/>
        <v>530.89123365850423</v>
      </c>
      <c r="I118" s="73">
        <f t="shared" si="50"/>
        <v>530.88</v>
      </c>
      <c r="J118" s="135">
        <f t="shared" si="23"/>
        <v>99.997883999999999</v>
      </c>
    </row>
    <row r="119" spans="1:10" x14ac:dyDescent="0.25">
      <c r="A119" s="93">
        <v>32</v>
      </c>
      <c r="B119" s="94" t="s">
        <v>69</v>
      </c>
      <c r="C119" s="77">
        <f t="shared" si="50"/>
        <v>3913.04</v>
      </c>
      <c r="D119" s="77">
        <f t="shared" si="50"/>
        <v>519.34965823876826</v>
      </c>
      <c r="E119" s="77">
        <f t="shared" si="50"/>
        <v>0</v>
      </c>
      <c r="F119" s="77">
        <f t="shared" si="50"/>
        <v>0</v>
      </c>
      <c r="G119" s="77">
        <f t="shared" si="50"/>
        <v>4000</v>
      </c>
      <c r="H119" s="77">
        <f t="shared" si="50"/>
        <v>530.89123365850423</v>
      </c>
      <c r="I119" s="77">
        <f t="shared" si="50"/>
        <v>530.88</v>
      </c>
      <c r="J119" s="146">
        <f t="shared" si="23"/>
        <v>99.997883999999999</v>
      </c>
    </row>
    <row r="120" spans="1:10" x14ac:dyDescent="0.25">
      <c r="A120" s="95">
        <v>323</v>
      </c>
      <c r="B120" s="96" t="s">
        <v>139</v>
      </c>
      <c r="C120" s="36">
        <f t="shared" si="50"/>
        <v>3913.04</v>
      </c>
      <c r="D120" s="36">
        <f t="shared" si="50"/>
        <v>519.34965823876826</v>
      </c>
      <c r="E120" s="36">
        <f t="shared" si="50"/>
        <v>0</v>
      </c>
      <c r="F120" s="36">
        <f t="shared" si="50"/>
        <v>0</v>
      </c>
      <c r="G120" s="36">
        <f t="shared" si="50"/>
        <v>4000</v>
      </c>
      <c r="H120" s="36">
        <f t="shared" si="50"/>
        <v>530.89123365850423</v>
      </c>
      <c r="I120" s="36">
        <f t="shared" si="50"/>
        <v>530.88</v>
      </c>
      <c r="J120" s="74">
        <f t="shared" si="23"/>
        <v>99.997883999999999</v>
      </c>
    </row>
    <row r="121" spans="1:10" x14ac:dyDescent="0.25">
      <c r="A121" s="80">
        <v>3237</v>
      </c>
      <c r="B121" s="81" t="s">
        <v>145</v>
      </c>
      <c r="C121" s="38">
        <v>3913.04</v>
      </c>
      <c r="D121" s="38">
        <f>C121/7.5345</f>
        <v>519.34965823876826</v>
      </c>
      <c r="E121" s="42">
        <v>0</v>
      </c>
      <c r="F121" s="38">
        <f>E121/7.5345</f>
        <v>0</v>
      </c>
      <c r="G121" s="38">
        <v>4000</v>
      </c>
      <c r="H121" s="42">
        <f>G121/7.5345</f>
        <v>530.89123365850423</v>
      </c>
      <c r="I121" s="42">
        <v>530.88</v>
      </c>
      <c r="J121" s="74">
        <f t="shared" si="23"/>
        <v>99.997883999999999</v>
      </c>
    </row>
    <row r="122" spans="1:10" ht="49.5" hidden="1" customHeight="1" x14ac:dyDescent="0.25">
      <c r="A122" s="105" t="s">
        <v>180</v>
      </c>
      <c r="B122" s="105" t="s">
        <v>181</v>
      </c>
      <c r="C122" s="65">
        <f t="shared" ref="C122:I122" si="51">C123+C136</f>
        <v>160471.46</v>
      </c>
      <c r="D122" s="65">
        <f t="shared" si="51"/>
        <v>21298.222841595329</v>
      </c>
      <c r="E122" s="65">
        <f t="shared" si="51"/>
        <v>485600</v>
      </c>
      <c r="F122" s="65">
        <f t="shared" si="51"/>
        <v>64450.195766142409</v>
      </c>
      <c r="G122" s="65">
        <f t="shared" si="51"/>
        <v>0</v>
      </c>
      <c r="H122" s="65">
        <f t="shared" si="51"/>
        <v>0</v>
      </c>
      <c r="I122" s="65">
        <f t="shared" si="51"/>
        <v>0</v>
      </c>
      <c r="J122" s="66" t="e">
        <f t="shared" si="23"/>
        <v>#DIV/0!</v>
      </c>
    </row>
    <row r="123" spans="1:10" ht="15" hidden="1" customHeight="1" x14ac:dyDescent="0.25">
      <c r="A123" s="89" t="s">
        <v>58</v>
      </c>
      <c r="B123" s="103" t="s">
        <v>59</v>
      </c>
      <c r="C123" s="69">
        <f t="shared" ref="C123:I123" si="52">C124</f>
        <v>24070.720000000001</v>
      </c>
      <c r="D123" s="69">
        <f t="shared" si="52"/>
        <v>3194.7335589621071</v>
      </c>
      <c r="E123" s="69">
        <f t="shared" si="52"/>
        <v>72840</v>
      </c>
      <c r="F123" s="69">
        <f t="shared" si="52"/>
        <v>9667.5293649213618</v>
      </c>
      <c r="G123" s="69">
        <f t="shared" si="52"/>
        <v>0</v>
      </c>
      <c r="H123" s="69">
        <f t="shared" si="52"/>
        <v>0</v>
      </c>
      <c r="I123" s="69">
        <f t="shared" si="52"/>
        <v>0</v>
      </c>
      <c r="J123" s="70" t="e">
        <f t="shared" si="23"/>
        <v>#DIV/0!</v>
      </c>
    </row>
    <row r="124" spans="1:10" hidden="1" x14ac:dyDescent="0.25">
      <c r="A124" s="71">
        <v>3</v>
      </c>
      <c r="B124" s="72" t="s">
        <v>114</v>
      </c>
      <c r="C124" s="73">
        <f t="shared" ref="C124:I124" si="53">C125+C132</f>
        <v>24070.720000000001</v>
      </c>
      <c r="D124" s="73">
        <f t="shared" si="53"/>
        <v>3194.7335589621071</v>
      </c>
      <c r="E124" s="73">
        <f t="shared" si="53"/>
        <v>72840</v>
      </c>
      <c r="F124" s="73">
        <f t="shared" si="53"/>
        <v>9667.5293649213618</v>
      </c>
      <c r="G124" s="73">
        <f t="shared" si="53"/>
        <v>0</v>
      </c>
      <c r="H124" s="73">
        <f t="shared" si="53"/>
        <v>0</v>
      </c>
      <c r="I124" s="73">
        <f t="shared" si="53"/>
        <v>0</v>
      </c>
      <c r="J124" s="74" t="e">
        <f t="shared" si="23"/>
        <v>#DIV/0!</v>
      </c>
    </row>
    <row r="125" spans="1:10" hidden="1" x14ac:dyDescent="0.25">
      <c r="A125" s="93">
        <v>31</v>
      </c>
      <c r="B125" s="94" t="s">
        <v>68</v>
      </c>
      <c r="C125" s="77">
        <f t="shared" ref="C125:I125" si="54">C126+C128+C130</f>
        <v>22549.91</v>
      </c>
      <c r="D125" s="77">
        <f t="shared" si="54"/>
        <v>2992.8873846970596</v>
      </c>
      <c r="E125" s="77">
        <f t="shared" si="54"/>
        <v>67665</v>
      </c>
      <c r="F125" s="77">
        <f t="shared" si="54"/>
        <v>8980.6888313756717</v>
      </c>
      <c r="G125" s="77">
        <f t="shared" si="54"/>
        <v>0</v>
      </c>
      <c r="H125" s="77">
        <f t="shared" si="54"/>
        <v>0</v>
      </c>
      <c r="I125" s="77">
        <f t="shared" si="54"/>
        <v>0</v>
      </c>
      <c r="J125" s="74" t="e">
        <f t="shared" si="23"/>
        <v>#DIV/0!</v>
      </c>
    </row>
    <row r="126" spans="1:10" hidden="1" x14ac:dyDescent="0.25">
      <c r="A126" s="95">
        <v>311</v>
      </c>
      <c r="B126" s="96" t="s">
        <v>172</v>
      </c>
      <c r="C126" s="36">
        <f t="shared" ref="C126:I126" si="55">C127</f>
        <v>17891.55</v>
      </c>
      <c r="D126" s="36">
        <f t="shared" si="55"/>
        <v>2374.6167628907024</v>
      </c>
      <c r="E126" s="36">
        <f t="shared" si="55"/>
        <v>55500</v>
      </c>
      <c r="F126" s="36">
        <f t="shared" si="55"/>
        <v>7366.1158670117456</v>
      </c>
      <c r="G126" s="36">
        <f t="shared" si="55"/>
        <v>0</v>
      </c>
      <c r="H126" s="36">
        <f t="shared" si="55"/>
        <v>0</v>
      </c>
      <c r="I126" s="36">
        <f t="shared" si="55"/>
        <v>0</v>
      </c>
      <c r="J126" s="74" t="e">
        <f t="shared" si="23"/>
        <v>#DIV/0!</v>
      </c>
    </row>
    <row r="127" spans="1:10" hidden="1" x14ac:dyDescent="0.25">
      <c r="A127" s="80">
        <v>3111</v>
      </c>
      <c r="B127" s="81" t="s">
        <v>173</v>
      </c>
      <c r="C127" s="38">
        <v>17891.55</v>
      </c>
      <c r="D127" s="38">
        <f>C127/7.5345</f>
        <v>2374.6167628907024</v>
      </c>
      <c r="E127" s="42">
        <v>55500</v>
      </c>
      <c r="F127" s="38">
        <f>E127/7.5345</f>
        <v>7366.1158670117456</v>
      </c>
      <c r="G127" s="38">
        <v>0</v>
      </c>
      <c r="H127" s="42">
        <f>G127/7.5345</f>
        <v>0</v>
      </c>
      <c r="I127" s="42">
        <v>0</v>
      </c>
      <c r="J127" s="74" t="e">
        <f t="shared" si="23"/>
        <v>#DIV/0!</v>
      </c>
    </row>
    <row r="128" spans="1:10" hidden="1" x14ac:dyDescent="0.25">
      <c r="A128" s="95">
        <v>312</v>
      </c>
      <c r="B128" s="96" t="s">
        <v>174</v>
      </c>
      <c r="C128" s="36">
        <f t="shared" ref="C128:I128" si="56">C129</f>
        <v>1706.25</v>
      </c>
      <c r="D128" s="36">
        <f t="shared" si="56"/>
        <v>226.45829185745569</v>
      </c>
      <c r="E128" s="36">
        <f t="shared" si="56"/>
        <v>3000</v>
      </c>
      <c r="F128" s="36">
        <f t="shared" si="56"/>
        <v>398.16842524387812</v>
      </c>
      <c r="G128" s="36">
        <f t="shared" si="56"/>
        <v>0</v>
      </c>
      <c r="H128" s="36">
        <f t="shared" si="56"/>
        <v>0</v>
      </c>
      <c r="I128" s="36">
        <f t="shared" si="56"/>
        <v>0</v>
      </c>
      <c r="J128" s="74" t="e">
        <f t="shared" si="23"/>
        <v>#DIV/0!</v>
      </c>
    </row>
    <row r="129" spans="1:10" hidden="1" x14ac:dyDescent="0.25">
      <c r="A129" s="80">
        <v>3121</v>
      </c>
      <c r="B129" s="81" t="s">
        <v>174</v>
      </c>
      <c r="C129" s="38">
        <v>1706.25</v>
      </c>
      <c r="D129" s="38">
        <f>C129/7.5345</f>
        <v>226.45829185745569</v>
      </c>
      <c r="E129" s="42">
        <v>3000</v>
      </c>
      <c r="F129" s="38">
        <f>E129/7.5345</f>
        <v>398.16842524387812</v>
      </c>
      <c r="G129" s="38">
        <v>0</v>
      </c>
      <c r="H129" s="42">
        <f>G129/7.5345</f>
        <v>0</v>
      </c>
      <c r="I129" s="42">
        <v>0</v>
      </c>
      <c r="J129" s="74" t="e">
        <f t="shared" si="23"/>
        <v>#DIV/0!</v>
      </c>
    </row>
    <row r="130" spans="1:10" hidden="1" x14ac:dyDescent="0.25">
      <c r="A130" s="95">
        <v>313</v>
      </c>
      <c r="B130" s="96" t="s">
        <v>175</v>
      </c>
      <c r="C130" s="36">
        <f t="shared" ref="C130:I130" si="57">C131</f>
        <v>2952.11</v>
      </c>
      <c r="D130" s="36">
        <f t="shared" si="57"/>
        <v>391.81232994890172</v>
      </c>
      <c r="E130" s="36">
        <f t="shared" si="57"/>
        <v>9165</v>
      </c>
      <c r="F130" s="36">
        <f t="shared" si="57"/>
        <v>1216.4045391200477</v>
      </c>
      <c r="G130" s="36">
        <f t="shared" si="57"/>
        <v>0</v>
      </c>
      <c r="H130" s="36">
        <f t="shared" si="57"/>
        <v>0</v>
      </c>
      <c r="I130" s="36">
        <f t="shared" si="57"/>
        <v>0</v>
      </c>
      <c r="J130" s="74" t="e">
        <f t="shared" si="23"/>
        <v>#DIV/0!</v>
      </c>
    </row>
    <row r="131" spans="1:10" hidden="1" x14ac:dyDescent="0.25">
      <c r="A131" s="80">
        <v>3132</v>
      </c>
      <c r="B131" s="81" t="s">
        <v>176</v>
      </c>
      <c r="C131" s="38">
        <v>2952.11</v>
      </c>
      <c r="D131" s="38">
        <f>C131/7.5345</f>
        <v>391.81232994890172</v>
      </c>
      <c r="E131" s="42">
        <v>9165</v>
      </c>
      <c r="F131" s="38">
        <f>E131/7.5345</f>
        <v>1216.4045391200477</v>
      </c>
      <c r="G131" s="38">
        <v>0</v>
      </c>
      <c r="H131" s="42">
        <f>G131/7.5345</f>
        <v>0</v>
      </c>
      <c r="I131" s="42">
        <v>0</v>
      </c>
      <c r="J131" s="74" t="e">
        <f t="shared" si="23"/>
        <v>#DIV/0!</v>
      </c>
    </row>
    <row r="132" spans="1:10" hidden="1" x14ac:dyDescent="0.25">
      <c r="A132" s="93">
        <v>32</v>
      </c>
      <c r="B132" s="94" t="s">
        <v>69</v>
      </c>
      <c r="C132" s="77">
        <f t="shared" ref="C132:I132" si="58">C133</f>
        <v>1520.81</v>
      </c>
      <c r="D132" s="77">
        <f t="shared" si="58"/>
        <v>201.84617426504744</v>
      </c>
      <c r="E132" s="77">
        <f t="shared" si="58"/>
        <v>5175</v>
      </c>
      <c r="F132" s="77">
        <f t="shared" si="58"/>
        <v>686.84053354568971</v>
      </c>
      <c r="G132" s="77">
        <f t="shared" si="58"/>
        <v>0</v>
      </c>
      <c r="H132" s="77">
        <f t="shared" si="58"/>
        <v>0</v>
      </c>
      <c r="I132" s="77">
        <f t="shared" si="58"/>
        <v>0</v>
      </c>
      <c r="J132" s="74" t="e">
        <f t="shared" si="23"/>
        <v>#DIV/0!</v>
      </c>
    </row>
    <row r="133" spans="1:10" hidden="1" x14ac:dyDescent="0.25">
      <c r="A133" s="95">
        <v>321</v>
      </c>
      <c r="B133" s="96" t="s">
        <v>131</v>
      </c>
      <c r="C133" s="36">
        <f t="shared" ref="C133:I133" si="59">SUM(C134:C135)</f>
        <v>1520.81</v>
      </c>
      <c r="D133" s="36">
        <f t="shared" si="59"/>
        <v>201.84617426504744</v>
      </c>
      <c r="E133" s="36">
        <f t="shared" si="59"/>
        <v>5175</v>
      </c>
      <c r="F133" s="36">
        <f t="shared" si="59"/>
        <v>686.84053354568971</v>
      </c>
      <c r="G133" s="36">
        <f t="shared" si="59"/>
        <v>0</v>
      </c>
      <c r="H133" s="36">
        <f t="shared" si="59"/>
        <v>0</v>
      </c>
      <c r="I133" s="36">
        <f t="shared" si="59"/>
        <v>0</v>
      </c>
      <c r="J133" s="74" t="e">
        <f t="shared" si="23"/>
        <v>#DIV/0!</v>
      </c>
    </row>
    <row r="134" spans="1:10" hidden="1" x14ac:dyDescent="0.25">
      <c r="A134" s="80">
        <v>3211</v>
      </c>
      <c r="B134" s="81" t="s">
        <v>132</v>
      </c>
      <c r="C134" s="38">
        <v>30</v>
      </c>
      <c r="D134" s="38">
        <f>C134/7.5345</f>
        <v>3.9816842524387814</v>
      </c>
      <c r="E134" s="42">
        <v>300</v>
      </c>
      <c r="F134" s="38">
        <f>E134/7.5345</f>
        <v>39.816842524387816</v>
      </c>
      <c r="G134" s="38">
        <v>0</v>
      </c>
      <c r="H134" s="42">
        <f>G134/7.5345</f>
        <v>0</v>
      </c>
      <c r="I134" s="42">
        <v>0</v>
      </c>
      <c r="J134" s="74" t="e">
        <f t="shared" si="23"/>
        <v>#DIV/0!</v>
      </c>
    </row>
    <row r="135" spans="1:10" hidden="1" x14ac:dyDescent="0.25">
      <c r="A135" s="80">
        <v>3212</v>
      </c>
      <c r="B135" s="81" t="s">
        <v>177</v>
      </c>
      <c r="C135" s="38">
        <v>1490.81</v>
      </c>
      <c r="D135" s="38">
        <f>C135/7.5345</f>
        <v>197.86449001260866</v>
      </c>
      <c r="E135" s="42">
        <v>4875</v>
      </c>
      <c r="F135" s="38">
        <f>E135/7.5345</f>
        <v>647.02369102130194</v>
      </c>
      <c r="G135" s="38">
        <v>0</v>
      </c>
      <c r="H135" s="42">
        <f>G135/7.5345</f>
        <v>0</v>
      </c>
      <c r="I135" s="42">
        <v>0</v>
      </c>
      <c r="J135" s="74" t="e">
        <f t="shared" si="23"/>
        <v>#DIV/0!</v>
      </c>
    </row>
    <row r="136" spans="1:10" hidden="1" x14ac:dyDescent="0.25">
      <c r="A136" s="89" t="s">
        <v>60</v>
      </c>
      <c r="B136" s="90" t="s">
        <v>61</v>
      </c>
      <c r="C136" s="69">
        <f t="shared" ref="C136:I136" si="60">C137</f>
        <v>136400.74</v>
      </c>
      <c r="D136" s="69">
        <f t="shared" si="60"/>
        <v>18103.489282633222</v>
      </c>
      <c r="E136" s="69">
        <f t="shared" si="60"/>
        <v>412760</v>
      </c>
      <c r="F136" s="69">
        <f t="shared" si="60"/>
        <v>54782.666401221046</v>
      </c>
      <c r="G136" s="69">
        <f t="shared" si="60"/>
        <v>0</v>
      </c>
      <c r="H136" s="69">
        <f t="shared" si="60"/>
        <v>0</v>
      </c>
      <c r="I136" s="69">
        <f t="shared" si="60"/>
        <v>0</v>
      </c>
      <c r="J136" s="70" t="e">
        <f t="shared" ref="J136:J199" si="61">I136/H136*100</f>
        <v>#DIV/0!</v>
      </c>
    </row>
    <row r="137" spans="1:10" hidden="1" x14ac:dyDescent="0.25">
      <c r="A137" s="71">
        <v>3</v>
      </c>
      <c r="B137" s="72" t="s">
        <v>114</v>
      </c>
      <c r="C137" s="73">
        <f t="shared" ref="C137:I137" si="62">C138+C145</f>
        <v>136400.74</v>
      </c>
      <c r="D137" s="73">
        <f t="shared" si="62"/>
        <v>18103.489282633222</v>
      </c>
      <c r="E137" s="73">
        <f t="shared" si="62"/>
        <v>412760</v>
      </c>
      <c r="F137" s="73">
        <f t="shared" si="62"/>
        <v>54782.666401221046</v>
      </c>
      <c r="G137" s="73">
        <f t="shared" si="62"/>
        <v>0</v>
      </c>
      <c r="H137" s="73">
        <f t="shared" si="62"/>
        <v>0</v>
      </c>
      <c r="I137" s="73">
        <f t="shared" si="62"/>
        <v>0</v>
      </c>
      <c r="J137" s="74" t="e">
        <f t="shared" si="61"/>
        <v>#DIV/0!</v>
      </c>
    </row>
    <row r="138" spans="1:10" hidden="1" x14ac:dyDescent="0.25">
      <c r="A138" s="93">
        <v>31</v>
      </c>
      <c r="B138" s="94" t="s">
        <v>68</v>
      </c>
      <c r="C138" s="77">
        <f t="shared" ref="C138:I138" si="63">C139+C141+C143</f>
        <v>127782.82999999999</v>
      </c>
      <c r="D138" s="77">
        <f t="shared" si="63"/>
        <v>16959.69606476873</v>
      </c>
      <c r="E138" s="77">
        <f t="shared" si="63"/>
        <v>383435</v>
      </c>
      <c r="F138" s="77">
        <f t="shared" si="63"/>
        <v>50890.57004446214</v>
      </c>
      <c r="G138" s="77">
        <f t="shared" si="63"/>
        <v>0</v>
      </c>
      <c r="H138" s="77">
        <f t="shared" si="63"/>
        <v>0</v>
      </c>
      <c r="I138" s="77">
        <f t="shared" si="63"/>
        <v>0</v>
      </c>
      <c r="J138" s="74" t="e">
        <f t="shared" si="61"/>
        <v>#DIV/0!</v>
      </c>
    </row>
    <row r="139" spans="1:10" hidden="1" x14ac:dyDescent="0.25">
      <c r="A139" s="95">
        <v>311</v>
      </c>
      <c r="B139" s="96" t="s">
        <v>172</v>
      </c>
      <c r="C139" s="36">
        <f t="shared" ref="C139:I139" si="64">C140</f>
        <v>101385.43</v>
      </c>
      <c r="D139" s="36">
        <f t="shared" si="64"/>
        <v>13456.15900192448</v>
      </c>
      <c r="E139" s="36">
        <f t="shared" si="64"/>
        <v>314500</v>
      </c>
      <c r="F139" s="36">
        <f t="shared" si="64"/>
        <v>41741.323246399894</v>
      </c>
      <c r="G139" s="36">
        <f t="shared" si="64"/>
        <v>0</v>
      </c>
      <c r="H139" s="36">
        <f t="shared" si="64"/>
        <v>0</v>
      </c>
      <c r="I139" s="36">
        <f t="shared" si="64"/>
        <v>0</v>
      </c>
      <c r="J139" s="74" t="e">
        <f t="shared" si="61"/>
        <v>#DIV/0!</v>
      </c>
    </row>
    <row r="140" spans="1:10" hidden="1" x14ac:dyDescent="0.25">
      <c r="A140" s="80">
        <v>3111</v>
      </c>
      <c r="B140" s="81" t="s">
        <v>173</v>
      </c>
      <c r="C140" s="38">
        <v>101385.43</v>
      </c>
      <c r="D140" s="38">
        <f>C140/7.5345</f>
        <v>13456.15900192448</v>
      </c>
      <c r="E140" s="42">
        <v>314500</v>
      </c>
      <c r="F140" s="38">
        <f>E140/7.5345</f>
        <v>41741.323246399894</v>
      </c>
      <c r="G140" s="38">
        <v>0</v>
      </c>
      <c r="H140" s="42">
        <f>G140/7.5345</f>
        <v>0</v>
      </c>
      <c r="I140" s="42">
        <v>0</v>
      </c>
      <c r="J140" s="74" t="e">
        <f t="shared" si="61"/>
        <v>#DIV/0!</v>
      </c>
    </row>
    <row r="141" spans="1:10" hidden="1" x14ac:dyDescent="0.25">
      <c r="A141" s="95">
        <v>312</v>
      </c>
      <c r="B141" s="96" t="s">
        <v>174</v>
      </c>
      <c r="C141" s="36">
        <f t="shared" ref="C141:I141" si="65">C142</f>
        <v>9668.75</v>
      </c>
      <c r="D141" s="36">
        <f t="shared" si="65"/>
        <v>1283.2636538589156</v>
      </c>
      <c r="E141" s="36">
        <f t="shared" si="65"/>
        <v>17000</v>
      </c>
      <c r="F141" s="36">
        <f t="shared" si="65"/>
        <v>2256.2877430486428</v>
      </c>
      <c r="G141" s="36">
        <f t="shared" si="65"/>
        <v>0</v>
      </c>
      <c r="H141" s="36">
        <f t="shared" si="65"/>
        <v>0</v>
      </c>
      <c r="I141" s="36">
        <f t="shared" si="65"/>
        <v>0</v>
      </c>
      <c r="J141" s="74" t="e">
        <f t="shared" si="61"/>
        <v>#DIV/0!</v>
      </c>
    </row>
    <row r="142" spans="1:10" hidden="1" x14ac:dyDescent="0.25">
      <c r="A142" s="80">
        <v>3121</v>
      </c>
      <c r="B142" s="81" t="s">
        <v>174</v>
      </c>
      <c r="C142" s="38">
        <v>9668.75</v>
      </c>
      <c r="D142" s="38">
        <f>C142/7.5345</f>
        <v>1283.2636538589156</v>
      </c>
      <c r="E142" s="42">
        <v>17000</v>
      </c>
      <c r="F142" s="38">
        <f>E142/7.5345</f>
        <v>2256.2877430486428</v>
      </c>
      <c r="G142" s="38">
        <v>0</v>
      </c>
      <c r="H142" s="42">
        <f>G142/7.5345</f>
        <v>0</v>
      </c>
      <c r="I142" s="42">
        <v>0</v>
      </c>
      <c r="J142" s="74" t="e">
        <f t="shared" si="61"/>
        <v>#DIV/0!</v>
      </c>
    </row>
    <row r="143" spans="1:10" hidden="1" x14ac:dyDescent="0.25">
      <c r="A143" s="95">
        <v>313</v>
      </c>
      <c r="B143" s="96" t="s">
        <v>175</v>
      </c>
      <c r="C143" s="36">
        <f t="shared" ref="C143:I143" si="66">C144</f>
        <v>16728.650000000001</v>
      </c>
      <c r="D143" s="36">
        <f t="shared" si="66"/>
        <v>2220.2734089853343</v>
      </c>
      <c r="E143" s="36">
        <f t="shared" si="66"/>
        <v>51935</v>
      </c>
      <c r="F143" s="36">
        <f t="shared" si="66"/>
        <v>6892.9590550136036</v>
      </c>
      <c r="G143" s="36">
        <f t="shared" si="66"/>
        <v>0</v>
      </c>
      <c r="H143" s="36">
        <f t="shared" si="66"/>
        <v>0</v>
      </c>
      <c r="I143" s="36">
        <f t="shared" si="66"/>
        <v>0</v>
      </c>
      <c r="J143" s="74" t="e">
        <f t="shared" si="61"/>
        <v>#DIV/0!</v>
      </c>
    </row>
    <row r="144" spans="1:10" hidden="1" x14ac:dyDescent="0.25">
      <c r="A144" s="80">
        <v>3132</v>
      </c>
      <c r="B144" s="81" t="s">
        <v>176</v>
      </c>
      <c r="C144" s="38">
        <v>16728.650000000001</v>
      </c>
      <c r="D144" s="38">
        <f>C144/7.5345</f>
        <v>2220.2734089853343</v>
      </c>
      <c r="E144" s="42">
        <v>51935</v>
      </c>
      <c r="F144" s="38">
        <f>E144/7.5345</f>
        <v>6892.9590550136036</v>
      </c>
      <c r="G144" s="38">
        <v>0</v>
      </c>
      <c r="H144" s="42">
        <f>G144/7.5345</f>
        <v>0</v>
      </c>
      <c r="I144" s="42">
        <v>0</v>
      </c>
      <c r="J144" s="74" t="e">
        <f t="shared" si="61"/>
        <v>#DIV/0!</v>
      </c>
    </row>
    <row r="145" spans="1:10" hidden="1" x14ac:dyDescent="0.25">
      <c r="A145" s="93">
        <v>32</v>
      </c>
      <c r="B145" s="94" t="s">
        <v>69</v>
      </c>
      <c r="C145" s="77">
        <f t="shared" ref="C145:I145" si="67">C146</f>
        <v>8617.91</v>
      </c>
      <c r="D145" s="77">
        <f t="shared" si="67"/>
        <v>1143.7932178644899</v>
      </c>
      <c r="E145" s="77">
        <f t="shared" si="67"/>
        <v>29325</v>
      </c>
      <c r="F145" s="77">
        <f t="shared" si="67"/>
        <v>3892.0963567589088</v>
      </c>
      <c r="G145" s="77">
        <f t="shared" si="67"/>
        <v>0</v>
      </c>
      <c r="H145" s="77">
        <f t="shared" si="67"/>
        <v>0</v>
      </c>
      <c r="I145" s="77">
        <f t="shared" si="67"/>
        <v>0</v>
      </c>
      <c r="J145" s="74" t="e">
        <f t="shared" si="61"/>
        <v>#DIV/0!</v>
      </c>
    </row>
    <row r="146" spans="1:10" hidden="1" x14ac:dyDescent="0.25">
      <c r="A146" s="95">
        <v>321</v>
      </c>
      <c r="B146" s="96" t="s">
        <v>131</v>
      </c>
      <c r="C146" s="36">
        <f t="shared" ref="C146:I146" si="68">SUM(C147:C148)</f>
        <v>8617.91</v>
      </c>
      <c r="D146" s="36">
        <f t="shared" si="68"/>
        <v>1143.7932178644899</v>
      </c>
      <c r="E146" s="36">
        <f t="shared" si="68"/>
        <v>29325</v>
      </c>
      <c r="F146" s="36">
        <f t="shared" si="68"/>
        <v>3892.0963567589088</v>
      </c>
      <c r="G146" s="36">
        <f t="shared" si="68"/>
        <v>0</v>
      </c>
      <c r="H146" s="36">
        <f t="shared" si="68"/>
        <v>0</v>
      </c>
      <c r="I146" s="36">
        <f t="shared" si="68"/>
        <v>0</v>
      </c>
      <c r="J146" s="74" t="e">
        <f t="shared" si="61"/>
        <v>#DIV/0!</v>
      </c>
    </row>
    <row r="147" spans="1:10" hidden="1" x14ac:dyDescent="0.25">
      <c r="A147" s="80">
        <v>3211</v>
      </c>
      <c r="B147" s="81" t="s">
        <v>132</v>
      </c>
      <c r="C147" s="38">
        <v>170</v>
      </c>
      <c r="D147" s="38">
        <f>C147/7.5345</f>
        <v>22.562877430486427</v>
      </c>
      <c r="E147" s="42">
        <v>1700</v>
      </c>
      <c r="F147" s="38">
        <f>E147/7.5345</f>
        <v>225.62877430486427</v>
      </c>
      <c r="G147" s="38">
        <v>0</v>
      </c>
      <c r="H147" s="42">
        <f>G147/7.5345</f>
        <v>0</v>
      </c>
      <c r="I147" s="42">
        <v>0</v>
      </c>
      <c r="J147" s="74" t="e">
        <f t="shared" si="61"/>
        <v>#DIV/0!</v>
      </c>
    </row>
    <row r="148" spans="1:10" hidden="1" x14ac:dyDescent="0.25">
      <c r="A148" s="80">
        <v>3212</v>
      </c>
      <c r="B148" s="81" t="s">
        <v>177</v>
      </c>
      <c r="C148" s="38">
        <v>8447.91</v>
      </c>
      <c r="D148" s="38">
        <f>C148/7.5345</f>
        <v>1121.2303404340034</v>
      </c>
      <c r="E148" s="42">
        <v>27625</v>
      </c>
      <c r="F148" s="38">
        <f>E148/7.5345</f>
        <v>3666.4675824540445</v>
      </c>
      <c r="G148" s="38">
        <v>0</v>
      </c>
      <c r="H148" s="42">
        <f>G148/7.5345</f>
        <v>0</v>
      </c>
      <c r="I148" s="42">
        <v>0</v>
      </c>
      <c r="J148" s="74" t="e">
        <f t="shared" si="61"/>
        <v>#DIV/0!</v>
      </c>
    </row>
    <row r="149" spans="1:10" ht="55.5" customHeight="1" x14ac:dyDescent="0.25">
      <c r="A149" s="105" t="s">
        <v>182</v>
      </c>
      <c r="B149" s="105" t="s">
        <v>183</v>
      </c>
      <c r="C149" s="65">
        <f t="shared" ref="C149:I149" si="69">C150+C163</f>
        <v>0</v>
      </c>
      <c r="D149" s="65">
        <f t="shared" si="69"/>
        <v>0</v>
      </c>
      <c r="E149" s="65">
        <f t="shared" si="69"/>
        <v>0</v>
      </c>
      <c r="F149" s="65">
        <f t="shared" si="69"/>
        <v>0</v>
      </c>
      <c r="G149" s="65">
        <f t="shared" si="69"/>
        <v>424813.03</v>
      </c>
      <c r="H149" s="65">
        <f t="shared" si="69"/>
        <v>56382.387843917975</v>
      </c>
      <c r="I149" s="65">
        <f t="shared" si="69"/>
        <v>45691.820000000007</v>
      </c>
      <c r="J149" s="66">
        <f t="shared" si="61"/>
        <v>81.039171534358545</v>
      </c>
    </row>
    <row r="150" spans="1:10" ht="15" customHeight="1" x14ac:dyDescent="0.25">
      <c r="A150" s="89" t="s">
        <v>58</v>
      </c>
      <c r="B150" s="103" t="s">
        <v>59</v>
      </c>
      <c r="C150" s="69">
        <f>C151</f>
        <v>0</v>
      </c>
      <c r="D150" s="69">
        <f>D151</f>
        <v>0</v>
      </c>
      <c r="E150" s="69">
        <f>E151</f>
        <v>0</v>
      </c>
      <c r="F150" s="69">
        <f>F151</f>
        <v>0</v>
      </c>
      <c r="G150" s="69">
        <f>G151</f>
        <v>63721.95</v>
      </c>
      <c r="H150" s="69">
        <v>8457.3700000000008</v>
      </c>
      <c r="I150" s="69">
        <f>I151</f>
        <v>6853.76</v>
      </c>
      <c r="J150" s="70">
        <f t="shared" si="61"/>
        <v>81.038904529422268</v>
      </c>
    </row>
    <row r="151" spans="1:10" x14ac:dyDescent="0.25">
      <c r="A151" s="71">
        <v>3</v>
      </c>
      <c r="B151" s="72" t="s">
        <v>114</v>
      </c>
      <c r="C151" s="73">
        <f t="shared" ref="C151:I151" si="70">C152+C159</f>
        <v>0</v>
      </c>
      <c r="D151" s="73">
        <f t="shared" si="70"/>
        <v>0</v>
      </c>
      <c r="E151" s="73">
        <f t="shared" si="70"/>
        <v>0</v>
      </c>
      <c r="F151" s="73">
        <f t="shared" si="70"/>
        <v>0</v>
      </c>
      <c r="G151" s="73">
        <f t="shared" si="70"/>
        <v>63721.95</v>
      </c>
      <c r="H151" s="73">
        <f t="shared" si="70"/>
        <v>8457.3654210631103</v>
      </c>
      <c r="I151" s="73">
        <f t="shared" si="70"/>
        <v>6853.76</v>
      </c>
      <c r="J151" s="135">
        <f t="shared" si="61"/>
        <v>81.038948405027838</v>
      </c>
    </row>
    <row r="152" spans="1:10" x14ac:dyDescent="0.25">
      <c r="A152" s="93">
        <v>31</v>
      </c>
      <c r="B152" s="94" t="s">
        <v>68</v>
      </c>
      <c r="C152" s="77">
        <f>C153+C155+C157</f>
        <v>0</v>
      </c>
      <c r="D152" s="77">
        <f>D153+D155+D157</f>
        <v>0</v>
      </c>
      <c r="E152" s="77">
        <f>E153+E155+E157</f>
        <v>0</v>
      </c>
      <c r="F152" s="77">
        <f>F153+F155+F157</f>
        <v>0</v>
      </c>
      <c r="G152" s="77">
        <f>G153+G155+G157</f>
        <v>59043.75</v>
      </c>
      <c r="H152" s="77">
        <v>7836.46</v>
      </c>
      <c r="I152" s="77">
        <f>I153+I155+I157</f>
        <v>5996.89</v>
      </c>
      <c r="J152" s="146">
        <f t="shared" si="61"/>
        <v>76.525497482281551</v>
      </c>
    </row>
    <row r="153" spans="1:10" x14ac:dyDescent="0.25">
      <c r="A153" s="95">
        <v>311</v>
      </c>
      <c r="B153" s="96" t="s">
        <v>172</v>
      </c>
      <c r="C153" s="36">
        <f t="shared" ref="C153:I153" si="71">C154</f>
        <v>0</v>
      </c>
      <c r="D153" s="36">
        <f t="shared" si="71"/>
        <v>0</v>
      </c>
      <c r="E153" s="36">
        <f t="shared" si="71"/>
        <v>0</v>
      </c>
      <c r="F153" s="36">
        <f t="shared" si="71"/>
        <v>0</v>
      </c>
      <c r="G153" s="36">
        <f t="shared" si="71"/>
        <v>48750</v>
      </c>
      <c r="H153" s="36">
        <f t="shared" si="71"/>
        <v>6470.2369102130197</v>
      </c>
      <c r="I153" s="36">
        <f t="shared" si="71"/>
        <v>5147.55</v>
      </c>
      <c r="J153" s="74">
        <f t="shared" si="61"/>
        <v>79.557365076923077</v>
      </c>
    </row>
    <row r="154" spans="1:10" x14ac:dyDescent="0.25">
      <c r="A154" s="80">
        <v>3111</v>
      </c>
      <c r="B154" s="81" t="s">
        <v>173</v>
      </c>
      <c r="C154" s="38">
        <v>0</v>
      </c>
      <c r="D154" s="38">
        <f>C154/7.5345</f>
        <v>0</v>
      </c>
      <c r="E154" s="42">
        <v>0</v>
      </c>
      <c r="F154" s="38">
        <f>E154/7.5345</f>
        <v>0</v>
      </c>
      <c r="G154" s="38">
        <v>48750</v>
      </c>
      <c r="H154" s="42">
        <f>G154/7.5345</f>
        <v>6470.2369102130197</v>
      </c>
      <c r="I154" s="42">
        <v>5147.55</v>
      </c>
      <c r="J154" s="74">
        <f t="shared" si="61"/>
        <v>79.557365076923077</v>
      </c>
    </row>
    <row r="155" spans="1:10" x14ac:dyDescent="0.25">
      <c r="A155" s="95">
        <v>312</v>
      </c>
      <c r="B155" s="96" t="s">
        <v>174</v>
      </c>
      <c r="C155" s="36">
        <f t="shared" ref="C155:I155" si="72">C156</f>
        <v>0</v>
      </c>
      <c r="D155" s="36">
        <f t="shared" si="72"/>
        <v>0</v>
      </c>
      <c r="E155" s="36">
        <f t="shared" si="72"/>
        <v>0</v>
      </c>
      <c r="F155" s="36">
        <f t="shared" si="72"/>
        <v>0</v>
      </c>
      <c r="G155" s="36">
        <f t="shared" si="72"/>
        <v>2250</v>
      </c>
      <c r="H155" s="36">
        <f t="shared" si="72"/>
        <v>298.62631893290859</v>
      </c>
      <c r="I155" s="36">
        <f t="shared" si="72"/>
        <v>0</v>
      </c>
      <c r="J155" s="74">
        <f t="shared" si="61"/>
        <v>0</v>
      </c>
    </row>
    <row r="156" spans="1:10" x14ac:dyDescent="0.25">
      <c r="A156" s="80">
        <v>3121</v>
      </c>
      <c r="B156" s="81" t="s">
        <v>174</v>
      </c>
      <c r="C156" s="38">
        <v>0</v>
      </c>
      <c r="D156" s="38">
        <f>C156/7.5345</f>
        <v>0</v>
      </c>
      <c r="E156" s="42">
        <v>0</v>
      </c>
      <c r="F156" s="38">
        <f>E156/7.5345</f>
        <v>0</v>
      </c>
      <c r="G156" s="38">
        <v>2250</v>
      </c>
      <c r="H156" s="42">
        <f>G156/7.5345</f>
        <v>298.62631893290859</v>
      </c>
      <c r="I156" s="42">
        <v>0</v>
      </c>
      <c r="J156" s="74">
        <f t="shared" si="61"/>
        <v>0</v>
      </c>
    </row>
    <row r="157" spans="1:10" x14ac:dyDescent="0.25">
      <c r="A157" s="95">
        <v>313</v>
      </c>
      <c r="B157" s="96" t="s">
        <v>175</v>
      </c>
      <c r="C157" s="36">
        <f>C158</f>
        <v>0</v>
      </c>
      <c r="D157" s="36">
        <f>D158</f>
        <v>0</v>
      </c>
      <c r="E157" s="36">
        <f>E158</f>
        <v>0</v>
      </c>
      <c r="F157" s="36">
        <f>F158</f>
        <v>0</v>
      </c>
      <c r="G157" s="36">
        <f>G158</f>
        <v>8043.75</v>
      </c>
      <c r="H157" s="36">
        <v>1067.5899999999999</v>
      </c>
      <c r="I157" s="36">
        <f>I158</f>
        <v>849.34</v>
      </c>
      <c r="J157" s="74">
        <f t="shared" si="61"/>
        <v>79.556758680766976</v>
      </c>
    </row>
    <row r="158" spans="1:10" x14ac:dyDescent="0.25">
      <c r="A158" s="80">
        <v>3132</v>
      </c>
      <c r="B158" s="81" t="s">
        <v>176</v>
      </c>
      <c r="C158" s="38">
        <v>0</v>
      </c>
      <c r="D158" s="38">
        <f>C158/7.5345</f>
        <v>0</v>
      </c>
      <c r="E158" s="42">
        <v>0</v>
      </c>
      <c r="F158" s="38">
        <f>E158/7.5345</f>
        <v>0</v>
      </c>
      <c r="G158" s="38">
        <v>8043.75</v>
      </c>
      <c r="H158" s="42">
        <f>G158/7.5345</f>
        <v>1067.5890901851483</v>
      </c>
      <c r="I158" s="42">
        <v>849.34</v>
      </c>
      <c r="J158" s="74">
        <f t="shared" si="61"/>
        <v>79.556826480186487</v>
      </c>
    </row>
    <row r="159" spans="1:10" x14ac:dyDescent="0.25">
      <c r="A159" s="93">
        <v>32</v>
      </c>
      <c r="B159" s="94" t="s">
        <v>69</v>
      </c>
      <c r="C159" s="77">
        <f t="shared" ref="C159:I159" si="73">C160</f>
        <v>0</v>
      </c>
      <c r="D159" s="77">
        <f t="shared" si="73"/>
        <v>0</v>
      </c>
      <c r="E159" s="77">
        <f t="shared" si="73"/>
        <v>0</v>
      </c>
      <c r="F159" s="77">
        <f t="shared" si="73"/>
        <v>0</v>
      </c>
      <c r="G159" s="77">
        <f t="shared" si="73"/>
        <v>4678.2</v>
      </c>
      <c r="H159" s="77">
        <f t="shared" si="73"/>
        <v>620.90542106310966</v>
      </c>
      <c r="I159" s="77">
        <f t="shared" si="73"/>
        <v>856.87</v>
      </c>
      <c r="J159" s="146">
        <f t="shared" si="61"/>
        <v>138.00330467929777</v>
      </c>
    </row>
    <row r="160" spans="1:10" x14ac:dyDescent="0.25">
      <c r="A160" s="95">
        <v>321</v>
      </c>
      <c r="B160" s="96" t="s">
        <v>131</v>
      </c>
      <c r="C160" s="36">
        <f t="shared" ref="C160:I160" si="74">SUM(C161:C162)</f>
        <v>0</v>
      </c>
      <c r="D160" s="36">
        <f t="shared" si="74"/>
        <v>0</v>
      </c>
      <c r="E160" s="36">
        <f t="shared" si="74"/>
        <v>0</v>
      </c>
      <c r="F160" s="36">
        <f t="shared" si="74"/>
        <v>0</v>
      </c>
      <c r="G160" s="36">
        <f t="shared" si="74"/>
        <v>4678.2</v>
      </c>
      <c r="H160" s="36">
        <f t="shared" si="74"/>
        <v>620.90542106310966</v>
      </c>
      <c r="I160" s="36">
        <f t="shared" si="74"/>
        <v>856.87</v>
      </c>
      <c r="J160" s="74">
        <f t="shared" si="61"/>
        <v>138.00330467929777</v>
      </c>
    </row>
    <row r="161" spans="1:10" x14ac:dyDescent="0.25">
      <c r="A161" s="80">
        <v>3211</v>
      </c>
      <c r="B161" s="81" t="s">
        <v>132</v>
      </c>
      <c r="C161" s="38">
        <v>0</v>
      </c>
      <c r="D161" s="38">
        <f>C161/7.5345</f>
        <v>0</v>
      </c>
      <c r="E161" s="42">
        <v>0</v>
      </c>
      <c r="F161" s="38">
        <f>E161/7.5345</f>
        <v>0</v>
      </c>
      <c r="G161" s="38">
        <v>150</v>
      </c>
      <c r="H161" s="42">
        <v>19.91</v>
      </c>
      <c r="I161" s="42">
        <v>23.88</v>
      </c>
      <c r="J161" s="74">
        <f t="shared" si="61"/>
        <v>119.93972877950779</v>
      </c>
    </row>
    <row r="162" spans="1:10" x14ac:dyDescent="0.25">
      <c r="A162" s="80">
        <v>3212</v>
      </c>
      <c r="B162" s="81" t="s">
        <v>177</v>
      </c>
      <c r="C162" s="38">
        <v>0</v>
      </c>
      <c r="D162" s="38">
        <f>C162/7.5345</f>
        <v>0</v>
      </c>
      <c r="E162" s="42">
        <v>0</v>
      </c>
      <c r="F162" s="38">
        <f>E162/7.5345</f>
        <v>0</v>
      </c>
      <c r="G162" s="38">
        <v>4528.2</v>
      </c>
      <c r="H162" s="42">
        <f>G162/7.5345</f>
        <v>600.99542106310969</v>
      </c>
      <c r="I162" s="42">
        <v>832.99</v>
      </c>
      <c r="J162" s="74">
        <f t="shared" si="61"/>
        <v>138.60172154498477</v>
      </c>
    </row>
    <row r="163" spans="1:10" x14ac:dyDescent="0.25">
      <c r="A163" s="89" t="s">
        <v>60</v>
      </c>
      <c r="B163" s="90" t="s">
        <v>61</v>
      </c>
      <c r="C163" s="69">
        <f t="shared" ref="C163:I163" si="75">C164</f>
        <v>0</v>
      </c>
      <c r="D163" s="69">
        <f t="shared" si="75"/>
        <v>0</v>
      </c>
      <c r="E163" s="69">
        <f t="shared" si="75"/>
        <v>0</v>
      </c>
      <c r="F163" s="69">
        <f t="shared" si="75"/>
        <v>0</v>
      </c>
      <c r="G163" s="69">
        <f t="shared" si="75"/>
        <v>361091.08</v>
      </c>
      <c r="H163" s="69">
        <f t="shared" si="75"/>
        <v>47925.017843917973</v>
      </c>
      <c r="I163" s="69">
        <f t="shared" si="75"/>
        <v>38838.060000000005</v>
      </c>
      <c r="J163" s="70">
        <f t="shared" si="61"/>
        <v>81.039218652954204</v>
      </c>
    </row>
    <row r="164" spans="1:10" x14ac:dyDescent="0.25">
      <c r="A164" s="71">
        <v>3</v>
      </c>
      <c r="B164" s="72" t="s">
        <v>114</v>
      </c>
      <c r="C164" s="73">
        <f t="shared" ref="C164:I164" si="76">C165+C172</f>
        <v>0</v>
      </c>
      <c r="D164" s="73">
        <f t="shared" si="76"/>
        <v>0</v>
      </c>
      <c r="E164" s="73">
        <f t="shared" si="76"/>
        <v>0</v>
      </c>
      <c r="F164" s="73">
        <f t="shared" si="76"/>
        <v>0</v>
      </c>
      <c r="G164" s="73">
        <f t="shared" si="76"/>
        <v>361091.08</v>
      </c>
      <c r="H164" s="73">
        <f t="shared" si="76"/>
        <v>47925.017843917973</v>
      </c>
      <c r="I164" s="73">
        <f t="shared" si="76"/>
        <v>38838.060000000005</v>
      </c>
      <c r="J164" s="135">
        <f t="shared" si="61"/>
        <v>81.039218652954204</v>
      </c>
    </row>
    <row r="165" spans="1:10" x14ac:dyDescent="0.25">
      <c r="A165" s="93">
        <v>31</v>
      </c>
      <c r="B165" s="94" t="s">
        <v>68</v>
      </c>
      <c r="C165" s="77">
        <f t="shared" ref="C165:I165" si="77">C166+C168+C170</f>
        <v>0</v>
      </c>
      <c r="D165" s="77">
        <f t="shared" si="77"/>
        <v>0</v>
      </c>
      <c r="E165" s="77">
        <f t="shared" si="77"/>
        <v>0</v>
      </c>
      <c r="F165" s="77">
        <f t="shared" si="77"/>
        <v>0</v>
      </c>
      <c r="G165" s="77">
        <f t="shared" si="77"/>
        <v>334581.25</v>
      </c>
      <c r="H165" s="77">
        <f t="shared" si="77"/>
        <v>44406.563142876097</v>
      </c>
      <c r="I165" s="77">
        <f t="shared" si="77"/>
        <v>33982.44</v>
      </c>
      <c r="J165" s="146">
        <f t="shared" si="61"/>
        <v>76.52571510806419</v>
      </c>
    </row>
    <row r="166" spans="1:10" x14ac:dyDescent="0.25">
      <c r="A166" s="95">
        <v>311</v>
      </c>
      <c r="B166" s="96" t="s">
        <v>172</v>
      </c>
      <c r="C166" s="36">
        <f t="shared" ref="C166:I166" si="78">C167</f>
        <v>0</v>
      </c>
      <c r="D166" s="36">
        <f t="shared" si="78"/>
        <v>0</v>
      </c>
      <c r="E166" s="36">
        <f t="shared" si="78"/>
        <v>0</v>
      </c>
      <c r="F166" s="36">
        <f t="shared" si="78"/>
        <v>0</v>
      </c>
      <c r="G166" s="36">
        <f t="shared" si="78"/>
        <v>276250</v>
      </c>
      <c r="H166" s="36">
        <f t="shared" si="78"/>
        <v>36664.675824540442</v>
      </c>
      <c r="I166" s="36">
        <f t="shared" si="78"/>
        <v>29169.45</v>
      </c>
      <c r="J166" s="74">
        <f t="shared" si="61"/>
        <v>79.557365076923091</v>
      </c>
    </row>
    <row r="167" spans="1:10" x14ac:dyDescent="0.25">
      <c r="A167" s="80">
        <v>3111</v>
      </c>
      <c r="B167" s="81" t="s">
        <v>173</v>
      </c>
      <c r="C167" s="38">
        <v>0</v>
      </c>
      <c r="D167" s="38">
        <f>C167/7.5345</f>
        <v>0</v>
      </c>
      <c r="E167" s="42">
        <v>0</v>
      </c>
      <c r="F167" s="38">
        <f>E167/7.5345</f>
        <v>0</v>
      </c>
      <c r="G167" s="38">
        <v>276250</v>
      </c>
      <c r="H167" s="42">
        <f>G167/7.5345</f>
        <v>36664.675824540442</v>
      </c>
      <c r="I167" s="42">
        <v>29169.45</v>
      </c>
      <c r="J167" s="74">
        <f t="shared" si="61"/>
        <v>79.557365076923091</v>
      </c>
    </row>
    <row r="168" spans="1:10" x14ac:dyDescent="0.25">
      <c r="A168" s="95">
        <v>312</v>
      </c>
      <c r="B168" s="96" t="s">
        <v>174</v>
      </c>
      <c r="C168" s="36">
        <f t="shared" ref="C168:I168" si="79">C169</f>
        <v>0</v>
      </c>
      <c r="D168" s="36">
        <f t="shared" si="79"/>
        <v>0</v>
      </c>
      <c r="E168" s="36">
        <f t="shared" si="79"/>
        <v>0</v>
      </c>
      <c r="F168" s="36">
        <f t="shared" si="79"/>
        <v>0</v>
      </c>
      <c r="G168" s="36">
        <f t="shared" si="79"/>
        <v>12750</v>
      </c>
      <c r="H168" s="36">
        <f t="shared" si="79"/>
        <v>1692.215807286482</v>
      </c>
      <c r="I168" s="36">
        <f t="shared" si="79"/>
        <v>0</v>
      </c>
      <c r="J168" s="74">
        <f t="shared" si="61"/>
        <v>0</v>
      </c>
    </row>
    <row r="169" spans="1:10" x14ac:dyDescent="0.25">
      <c r="A169" s="80">
        <v>3121</v>
      </c>
      <c r="B169" s="81" t="s">
        <v>174</v>
      </c>
      <c r="C169" s="38">
        <v>0</v>
      </c>
      <c r="D169" s="38">
        <f>C169/7.5345</f>
        <v>0</v>
      </c>
      <c r="E169" s="42">
        <v>0</v>
      </c>
      <c r="F169" s="38">
        <f>E169/7.5345</f>
        <v>0</v>
      </c>
      <c r="G169" s="38">
        <v>12750</v>
      </c>
      <c r="H169" s="42">
        <f>G169/7.5345</f>
        <v>1692.215807286482</v>
      </c>
      <c r="I169" s="42">
        <v>0</v>
      </c>
      <c r="J169" s="74">
        <f t="shared" si="61"/>
        <v>0</v>
      </c>
    </row>
    <row r="170" spans="1:10" x14ac:dyDescent="0.25">
      <c r="A170" s="95">
        <v>313</v>
      </c>
      <c r="B170" s="96" t="s">
        <v>175</v>
      </c>
      <c r="C170" s="36">
        <f t="shared" ref="C170:I170" si="80">C171</f>
        <v>0</v>
      </c>
      <c r="D170" s="36">
        <f t="shared" si="80"/>
        <v>0</v>
      </c>
      <c r="E170" s="36">
        <f t="shared" si="80"/>
        <v>0</v>
      </c>
      <c r="F170" s="36">
        <f t="shared" si="80"/>
        <v>0</v>
      </c>
      <c r="G170" s="36">
        <f t="shared" si="80"/>
        <v>45581.25</v>
      </c>
      <c r="H170" s="36">
        <f t="shared" si="80"/>
        <v>6049.6715110491732</v>
      </c>
      <c r="I170" s="36">
        <f t="shared" si="80"/>
        <v>4812.99</v>
      </c>
      <c r="J170" s="74">
        <f t="shared" si="61"/>
        <v>79.557873368983962</v>
      </c>
    </row>
    <row r="171" spans="1:10" x14ac:dyDescent="0.25">
      <c r="A171" s="80">
        <v>3132</v>
      </c>
      <c r="B171" s="81" t="s">
        <v>176</v>
      </c>
      <c r="C171" s="38">
        <v>0</v>
      </c>
      <c r="D171" s="38">
        <f>C171/7.5345</f>
        <v>0</v>
      </c>
      <c r="E171" s="42">
        <v>0</v>
      </c>
      <c r="F171" s="38">
        <f>E171/7.5345</f>
        <v>0</v>
      </c>
      <c r="G171" s="38">
        <v>45581.25</v>
      </c>
      <c r="H171" s="42">
        <f>G171/7.5345</f>
        <v>6049.6715110491732</v>
      </c>
      <c r="I171" s="42">
        <v>4812.99</v>
      </c>
      <c r="J171" s="74">
        <f t="shared" si="61"/>
        <v>79.557873368983962</v>
      </c>
    </row>
    <row r="172" spans="1:10" x14ac:dyDescent="0.25">
      <c r="A172" s="93">
        <v>32</v>
      </c>
      <c r="B172" s="94" t="s">
        <v>69</v>
      </c>
      <c r="C172" s="77">
        <f t="shared" ref="C172:I172" si="81">C173</f>
        <v>0</v>
      </c>
      <c r="D172" s="77">
        <f t="shared" si="81"/>
        <v>0</v>
      </c>
      <c r="E172" s="77">
        <f t="shared" si="81"/>
        <v>0</v>
      </c>
      <c r="F172" s="77">
        <f t="shared" si="81"/>
        <v>0</v>
      </c>
      <c r="G172" s="77">
        <f t="shared" si="81"/>
        <v>26509.83</v>
      </c>
      <c r="H172" s="77">
        <f t="shared" si="81"/>
        <v>3518.4547010418742</v>
      </c>
      <c r="I172" s="77">
        <f t="shared" si="81"/>
        <v>4855.62</v>
      </c>
      <c r="J172" s="146">
        <f t="shared" si="61"/>
        <v>138.00433464617771</v>
      </c>
    </row>
    <row r="173" spans="1:10" x14ac:dyDescent="0.25">
      <c r="A173" s="95">
        <v>321</v>
      </c>
      <c r="B173" s="96" t="s">
        <v>131</v>
      </c>
      <c r="C173" s="36">
        <f t="shared" ref="C173:I173" si="82">SUM(C174:C175)</f>
        <v>0</v>
      </c>
      <c r="D173" s="36">
        <f t="shared" si="82"/>
        <v>0</v>
      </c>
      <c r="E173" s="36">
        <f t="shared" si="82"/>
        <v>0</v>
      </c>
      <c r="F173" s="36">
        <f t="shared" si="82"/>
        <v>0</v>
      </c>
      <c r="G173" s="36">
        <f t="shared" si="82"/>
        <v>26509.83</v>
      </c>
      <c r="H173" s="36">
        <f t="shared" si="82"/>
        <v>3518.4547010418742</v>
      </c>
      <c r="I173" s="36">
        <f t="shared" si="82"/>
        <v>4855.62</v>
      </c>
      <c r="J173" s="74">
        <f t="shared" si="61"/>
        <v>138.00433464617771</v>
      </c>
    </row>
    <row r="174" spans="1:10" x14ac:dyDescent="0.25">
      <c r="A174" s="80">
        <v>3211</v>
      </c>
      <c r="B174" s="81" t="s">
        <v>132</v>
      </c>
      <c r="C174" s="38">
        <v>0</v>
      </c>
      <c r="D174" s="38">
        <f>C174/7.5345</f>
        <v>0</v>
      </c>
      <c r="E174" s="42">
        <v>0</v>
      </c>
      <c r="F174" s="38">
        <f>E174/7.5345</f>
        <v>0</v>
      </c>
      <c r="G174" s="38">
        <v>850</v>
      </c>
      <c r="H174" s="42">
        <v>112.81</v>
      </c>
      <c r="I174" s="42">
        <v>135.4</v>
      </c>
      <c r="J174" s="74">
        <f t="shared" si="61"/>
        <v>120.02482049463701</v>
      </c>
    </row>
    <row r="175" spans="1:10" x14ac:dyDescent="0.25">
      <c r="A175" s="80">
        <v>3212</v>
      </c>
      <c r="B175" s="81" t="s">
        <v>177</v>
      </c>
      <c r="C175" s="38">
        <v>0</v>
      </c>
      <c r="D175" s="38">
        <f>C175/7.5345</f>
        <v>0</v>
      </c>
      <c r="E175" s="42">
        <v>0</v>
      </c>
      <c r="F175" s="38">
        <f>E175/7.5345</f>
        <v>0</v>
      </c>
      <c r="G175" s="38">
        <v>25659.83</v>
      </c>
      <c r="H175" s="42">
        <f>G175/7.5345</f>
        <v>3405.6447010418742</v>
      </c>
      <c r="I175" s="42">
        <v>4720.22</v>
      </c>
      <c r="J175" s="74">
        <f t="shared" si="61"/>
        <v>138.59989559556706</v>
      </c>
    </row>
    <row r="176" spans="1:10" ht="51" hidden="1" x14ac:dyDescent="0.25">
      <c r="A176" s="105" t="s">
        <v>184</v>
      </c>
      <c r="B176" s="105" t="s">
        <v>185</v>
      </c>
      <c r="C176" s="65">
        <f t="shared" ref="C176:I176" si="83">C177+C190</f>
        <v>0</v>
      </c>
      <c r="D176" s="65">
        <f t="shared" si="83"/>
        <v>0</v>
      </c>
      <c r="E176" s="65">
        <f t="shared" si="83"/>
        <v>0</v>
      </c>
      <c r="F176" s="65">
        <f t="shared" si="83"/>
        <v>0</v>
      </c>
      <c r="G176" s="65">
        <f t="shared" si="83"/>
        <v>0</v>
      </c>
      <c r="H176" s="65">
        <f t="shared" si="83"/>
        <v>0</v>
      </c>
      <c r="I176" s="65">
        <f t="shared" si="83"/>
        <v>0</v>
      </c>
      <c r="J176" s="66" t="e">
        <f t="shared" si="61"/>
        <v>#DIV/0!</v>
      </c>
    </row>
    <row r="177" spans="1:10" hidden="1" x14ac:dyDescent="0.25">
      <c r="A177" s="89" t="s">
        <v>58</v>
      </c>
      <c r="B177" s="103" t="s">
        <v>59</v>
      </c>
      <c r="C177" s="69">
        <f>C178</f>
        <v>0</v>
      </c>
      <c r="D177" s="69">
        <f>D178</f>
        <v>0</v>
      </c>
      <c r="E177" s="69">
        <f>E178</f>
        <v>0</v>
      </c>
      <c r="F177" s="69">
        <f>F178</f>
        <v>0</v>
      </c>
      <c r="G177" s="69">
        <f>G178</f>
        <v>0</v>
      </c>
      <c r="H177" s="69">
        <v>0</v>
      </c>
      <c r="I177" s="69">
        <f>I178</f>
        <v>0</v>
      </c>
      <c r="J177" s="70" t="e">
        <f t="shared" si="61"/>
        <v>#DIV/0!</v>
      </c>
    </row>
    <row r="178" spans="1:10" hidden="1" x14ac:dyDescent="0.25">
      <c r="A178" s="71">
        <v>3</v>
      </c>
      <c r="B178" s="72" t="s">
        <v>114</v>
      </c>
      <c r="C178" s="73">
        <f>C179+C186</f>
        <v>0</v>
      </c>
      <c r="D178" s="73">
        <f>D179+D186</f>
        <v>0</v>
      </c>
      <c r="E178" s="73">
        <f>E179+E186</f>
        <v>0</v>
      </c>
      <c r="F178" s="73">
        <f>F179+F186</f>
        <v>0</v>
      </c>
      <c r="G178" s="73">
        <f>G179+G186</f>
        <v>0</v>
      </c>
      <c r="H178" s="73">
        <v>0</v>
      </c>
      <c r="I178" s="73">
        <f>I179+I186</f>
        <v>0</v>
      </c>
      <c r="J178" s="74" t="e">
        <f t="shared" si="61"/>
        <v>#DIV/0!</v>
      </c>
    </row>
    <row r="179" spans="1:10" hidden="1" x14ac:dyDescent="0.25">
      <c r="A179" s="93">
        <v>31</v>
      </c>
      <c r="B179" s="94" t="s">
        <v>68</v>
      </c>
      <c r="C179" s="77">
        <f>C180+C182+C184</f>
        <v>0</v>
      </c>
      <c r="D179" s="77">
        <f>D180+D182+D184</f>
        <v>0</v>
      </c>
      <c r="E179" s="77">
        <f>E180+E182+E184</f>
        <v>0</v>
      </c>
      <c r="F179" s="77">
        <f>F180+F182+F184</f>
        <v>0</v>
      </c>
      <c r="G179" s="77">
        <f>G180+G182+G184</f>
        <v>0</v>
      </c>
      <c r="H179" s="77">
        <v>0</v>
      </c>
      <c r="I179" s="77">
        <f>I180+I182+I184</f>
        <v>0</v>
      </c>
      <c r="J179" s="74" t="e">
        <f t="shared" si="61"/>
        <v>#DIV/0!</v>
      </c>
    </row>
    <row r="180" spans="1:10" hidden="1" x14ac:dyDescent="0.25">
      <c r="A180" s="95">
        <v>311</v>
      </c>
      <c r="B180" s="96" t="s">
        <v>172</v>
      </c>
      <c r="C180" s="36">
        <f t="shared" ref="C180:I180" si="84">C181</f>
        <v>0</v>
      </c>
      <c r="D180" s="36">
        <f t="shared" si="84"/>
        <v>0</v>
      </c>
      <c r="E180" s="36">
        <f t="shared" si="84"/>
        <v>0</v>
      </c>
      <c r="F180" s="36">
        <f t="shared" si="84"/>
        <v>0</v>
      </c>
      <c r="G180" s="36">
        <f t="shared" si="84"/>
        <v>0</v>
      </c>
      <c r="H180" s="36">
        <f t="shared" si="84"/>
        <v>0</v>
      </c>
      <c r="I180" s="36">
        <f t="shared" si="84"/>
        <v>0</v>
      </c>
      <c r="J180" s="74" t="e">
        <f t="shared" si="61"/>
        <v>#DIV/0!</v>
      </c>
    </row>
    <row r="181" spans="1:10" hidden="1" x14ac:dyDescent="0.25">
      <c r="A181" s="80">
        <v>3111</v>
      </c>
      <c r="B181" s="81" t="s">
        <v>173</v>
      </c>
      <c r="C181" s="38">
        <v>0</v>
      </c>
      <c r="D181" s="38">
        <f>C181/7.5345</f>
        <v>0</v>
      </c>
      <c r="E181" s="42">
        <v>0</v>
      </c>
      <c r="F181" s="38">
        <f>E181/7.5345</f>
        <v>0</v>
      </c>
      <c r="G181" s="38">
        <v>0</v>
      </c>
      <c r="H181" s="42">
        <f>G181/7.5345</f>
        <v>0</v>
      </c>
      <c r="I181" s="42">
        <v>0</v>
      </c>
      <c r="J181" s="74" t="e">
        <f t="shared" si="61"/>
        <v>#DIV/0!</v>
      </c>
    </row>
    <row r="182" spans="1:10" hidden="1" x14ac:dyDescent="0.25">
      <c r="A182" s="95">
        <v>312</v>
      </c>
      <c r="B182" s="96" t="s">
        <v>174</v>
      </c>
      <c r="C182" s="36">
        <f t="shared" ref="C182:I182" si="85">C183</f>
        <v>0</v>
      </c>
      <c r="D182" s="36">
        <f t="shared" si="85"/>
        <v>0</v>
      </c>
      <c r="E182" s="36">
        <f t="shared" si="85"/>
        <v>0</v>
      </c>
      <c r="F182" s="36">
        <f t="shared" si="85"/>
        <v>0</v>
      </c>
      <c r="G182" s="36">
        <f t="shared" si="85"/>
        <v>0</v>
      </c>
      <c r="H182" s="36">
        <f t="shared" si="85"/>
        <v>0</v>
      </c>
      <c r="I182" s="36">
        <f t="shared" si="85"/>
        <v>0</v>
      </c>
      <c r="J182" s="74" t="e">
        <f t="shared" si="61"/>
        <v>#DIV/0!</v>
      </c>
    </row>
    <row r="183" spans="1:10" hidden="1" x14ac:dyDescent="0.25">
      <c r="A183" s="80">
        <v>3121</v>
      </c>
      <c r="B183" s="81" t="s">
        <v>174</v>
      </c>
      <c r="C183" s="38">
        <v>0</v>
      </c>
      <c r="D183" s="38">
        <f>C183/7.5345</f>
        <v>0</v>
      </c>
      <c r="E183" s="42">
        <v>0</v>
      </c>
      <c r="F183" s="38">
        <f>E183/7.5345</f>
        <v>0</v>
      </c>
      <c r="G183" s="38">
        <v>0</v>
      </c>
      <c r="H183" s="42">
        <f>G183/7.5345</f>
        <v>0</v>
      </c>
      <c r="I183" s="42">
        <v>0</v>
      </c>
      <c r="J183" s="74" t="e">
        <f t="shared" si="61"/>
        <v>#DIV/0!</v>
      </c>
    </row>
    <row r="184" spans="1:10" hidden="1" x14ac:dyDescent="0.25">
      <c r="A184" s="95">
        <v>313</v>
      </c>
      <c r="B184" s="96" t="s">
        <v>175</v>
      </c>
      <c r="C184" s="36">
        <f t="shared" ref="C184:I184" si="86">C185</f>
        <v>0</v>
      </c>
      <c r="D184" s="36">
        <f t="shared" si="86"/>
        <v>0</v>
      </c>
      <c r="E184" s="36">
        <f t="shared" si="86"/>
        <v>0</v>
      </c>
      <c r="F184" s="36">
        <f t="shared" si="86"/>
        <v>0</v>
      </c>
      <c r="G184" s="36">
        <f t="shared" si="86"/>
        <v>0</v>
      </c>
      <c r="H184" s="36">
        <f t="shared" si="86"/>
        <v>0</v>
      </c>
      <c r="I184" s="36">
        <f t="shared" si="86"/>
        <v>0</v>
      </c>
      <c r="J184" s="74" t="e">
        <f t="shared" si="61"/>
        <v>#DIV/0!</v>
      </c>
    </row>
    <row r="185" spans="1:10" hidden="1" x14ac:dyDescent="0.25">
      <c r="A185" s="80">
        <v>3132</v>
      </c>
      <c r="B185" s="81" t="s">
        <v>176</v>
      </c>
      <c r="C185" s="38">
        <v>0</v>
      </c>
      <c r="D185" s="38">
        <f>C185/7.5345</f>
        <v>0</v>
      </c>
      <c r="E185" s="42">
        <v>0</v>
      </c>
      <c r="F185" s="38">
        <f>E185/7.5345</f>
        <v>0</v>
      </c>
      <c r="G185" s="38">
        <v>0</v>
      </c>
      <c r="H185" s="42">
        <f>G185/7.5345</f>
        <v>0</v>
      </c>
      <c r="I185" s="42">
        <v>0</v>
      </c>
      <c r="J185" s="74" t="e">
        <f t="shared" si="61"/>
        <v>#DIV/0!</v>
      </c>
    </row>
    <row r="186" spans="1:10" hidden="1" x14ac:dyDescent="0.25">
      <c r="A186" s="93">
        <v>32</v>
      </c>
      <c r="B186" s="94" t="s">
        <v>69</v>
      </c>
      <c r="C186" s="77">
        <f t="shared" ref="C186:I186" si="87">C187</f>
        <v>0</v>
      </c>
      <c r="D186" s="77">
        <f t="shared" si="87"/>
        <v>0</v>
      </c>
      <c r="E186" s="77">
        <f t="shared" si="87"/>
        <v>0</v>
      </c>
      <c r="F186" s="77">
        <f t="shared" si="87"/>
        <v>0</v>
      </c>
      <c r="G186" s="77">
        <f t="shared" si="87"/>
        <v>0</v>
      </c>
      <c r="H186" s="77">
        <f t="shared" si="87"/>
        <v>0</v>
      </c>
      <c r="I186" s="77">
        <f t="shared" si="87"/>
        <v>0</v>
      </c>
      <c r="J186" s="74" t="e">
        <f t="shared" si="61"/>
        <v>#DIV/0!</v>
      </c>
    </row>
    <row r="187" spans="1:10" hidden="1" x14ac:dyDescent="0.25">
      <c r="A187" s="95">
        <v>321</v>
      </c>
      <c r="B187" s="96" t="s">
        <v>131</v>
      </c>
      <c r="C187" s="36">
        <f t="shared" ref="C187:I187" si="88">SUM(C188:C189)</f>
        <v>0</v>
      </c>
      <c r="D187" s="36">
        <f t="shared" si="88"/>
        <v>0</v>
      </c>
      <c r="E187" s="36">
        <f t="shared" si="88"/>
        <v>0</v>
      </c>
      <c r="F187" s="36">
        <f t="shared" si="88"/>
        <v>0</v>
      </c>
      <c r="G187" s="36">
        <f t="shared" si="88"/>
        <v>0</v>
      </c>
      <c r="H187" s="36">
        <f t="shared" si="88"/>
        <v>0</v>
      </c>
      <c r="I187" s="36">
        <f t="shared" si="88"/>
        <v>0</v>
      </c>
      <c r="J187" s="74" t="e">
        <f t="shared" si="61"/>
        <v>#DIV/0!</v>
      </c>
    </row>
    <row r="188" spans="1:10" hidden="1" x14ac:dyDescent="0.25">
      <c r="A188" s="80">
        <v>3211</v>
      </c>
      <c r="B188" s="81" t="s">
        <v>132</v>
      </c>
      <c r="C188" s="38">
        <v>0</v>
      </c>
      <c r="D188" s="38">
        <f>C188/7.5345</f>
        <v>0</v>
      </c>
      <c r="E188" s="42">
        <v>0</v>
      </c>
      <c r="F188" s="38">
        <f>E188/7.5345</f>
        <v>0</v>
      </c>
      <c r="G188" s="38">
        <v>0</v>
      </c>
      <c r="H188" s="38">
        <v>0</v>
      </c>
      <c r="I188" s="42">
        <v>0</v>
      </c>
      <c r="J188" s="74" t="e">
        <f t="shared" si="61"/>
        <v>#DIV/0!</v>
      </c>
    </row>
    <row r="189" spans="1:10" hidden="1" x14ac:dyDescent="0.25">
      <c r="A189" s="80">
        <v>3212</v>
      </c>
      <c r="B189" s="81" t="s">
        <v>177</v>
      </c>
      <c r="C189" s="38">
        <v>0</v>
      </c>
      <c r="D189" s="38">
        <f>C189/7.5345</f>
        <v>0</v>
      </c>
      <c r="E189" s="42">
        <v>0</v>
      </c>
      <c r="F189" s="38">
        <f>E189/7.5345</f>
        <v>0</v>
      </c>
      <c r="G189" s="38">
        <v>0</v>
      </c>
      <c r="H189" s="42">
        <f>G189/7.5345</f>
        <v>0</v>
      </c>
      <c r="I189" s="42">
        <v>0</v>
      </c>
      <c r="J189" s="74" t="e">
        <f t="shared" si="61"/>
        <v>#DIV/0!</v>
      </c>
    </row>
    <row r="190" spans="1:10" hidden="1" x14ac:dyDescent="0.25">
      <c r="A190" s="89" t="s">
        <v>60</v>
      </c>
      <c r="B190" s="90" t="s">
        <v>61</v>
      </c>
      <c r="C190" s="69">
        <f>C191</f>
        <v>0</v>
      </c>
      <c r="D190" s="69">
        <f>D191</f>
        <v>0</v>
      </c>
      <c r="E190" s="69">
        <f>E191</f>
        <v>0</v>
      </c>
      <c r="F190" s="69">
        <f>F191</f>
        <v>0</v>
      </c>
      <c r="G190" s="69">
        <f>G191</f>
        <v>0</v>
      </c>
      <c r="H190" s="69">
        <v>0</v>
      </c>
      <c r="I190" s="69">
        <f>I191</f>
        <v>0</v>
      </c>
      <c r="J190" s="70" t="e">
        <f t="shared" si="61"/>
        <v>#DIV/0!</v>
      </c>
    </row>
    <row r="191" spans="1:10" hidden="1" x14ac:dyDescent="0.25">
      <c r="A191" s="71">
        <v>3</v>
      </c>
      <c r="B191" s="72" t="s">
        <v>114</v>
      </c>
      <c r="C191" s="73">
        <f>C192+C199</f>
        <v>0</v>
      </c>
      <c r="D191" s="73">
        <f>D192+D199</f>
        <v>0</v>
      </c>
      <c r="E191" s="73">
        <f>E192+E199</f>
        <v>0</v>
      </c>
      <c r="F191" s="73">
        <f>F192+F199</f>
        <v>0</v>
      </c>
      <c r="G191" s="73">
        <f>G192+G199</f>
        <v>0</v>
      </c>
      <c r="H191" s="73">
        <v>0</v>
      </c>
      <c r="I191" s="73">
        <f>I192+I199</f>
        <v>0</v>
      </c>
      <c r="J191" s="74" t="e">
        <f t="shared" si="61"/>
        <v>#DIV/0!</v>
      </c>
    </row>
    <row r="192" spans="1:10" hidden="1" x14ac:dyDescent="0.25">
      <c r="A192" s="93">
        <v>31</v>
      </c>
      <c r="B192" s="94" t="s">
        <v>68</v>
      </c>
      <c r="C192" s="77">
        <f t="shared" ref="C192:I192" si="89">C193+C195+C197</f>
        <v>0</v>
      </c>
      <c r="D192" s="77">
        <f t="shared" si="89"/>
        <v>0</v>
      </c>
      <c r="E192" s="77">
        <f t="shared" si="89"/>
        <v>0</v>
      </c>
      <c r="F192" s="77">
        <f t="shared" si="89"/>
        <v>0</v>
      </c>
      <c r="G192" s="77">
        <f t="shared" si="89"/>
        <v>0</v>
      </c>
      <c r="H192" s="77">
        <f t="shared" si="89"/>
        <v>0</v>
      </c>
      <c r="I192" s="77">
        <f t="shared" si="89"/>
        <v>0</v>
      </c>
      <c r="J192" s="74" t="e">
        <f t="shared" si="61"/>
        <v>#DIV/0!</v>
      </c>
    </row>
    <row r="193" spans="1:10" hidden="1" x14ac:dyDescent="0.25">
      <c r="A193" s="95">
        <v>311</v>
      </c>
      <c r="B193" s="96" t="s">
        <v>172</v>
      </c>
      <c r="C193" s="36">
        <f t="shared" ref="C193:I193" si="90">C194</f>
        <v>0</v>
      </c>
      <c r="D193" s="36">
        <f t="shared" si="90"/>
        <v>0</v>
      </c>
      <c r="E193" s="36">
        <f t="shared" si="90"/>
        <v>0</v>
      </c>
      <c r="F193" s="36">
        <f t="shared" si="90"/>
        <v>0</v>
      </c>
      <c r="G193" s="36">
        <f t="shared" si="90"/>
        <v>0</v>
      </c>
      <c r="H193" s="36">
        <f t="shared" si="90"/>
        <v>0</v>
      </c>
      <c r="I193" s="36">
        <f t="shared" si="90"/>
        <v>0</v>
      </c>
      <c r="J193" s="74" t="e">
        <f t="shared" si="61"/>
        <v>#DIV/0!</v>
      </c>
    </row>
    <row r="194" spans="1:10" hidden="1" x14ac:dyDescent="0.25">
      <c r="A194" s="80">
        <v>3111</v>
      </c>
      <c r="B194" s="81" t="s">
        <v>173</v>
      </c>
      <c r="C194" s="38">
        <v>0</v>
      </c>
      <c r="D194" s="38">
        <f>C194/7.5345</f>
        <v>0</v>
      </c>
      <c r="E194" s="42">
        <v>0</v>
      </c>
      <c r="F194" s="38">
        <f>E194/7.5345</f>
        <v>0</v>
      </c>
      <c r="G194" s="38">
        <v>0</v>
      </c>
      <c r="H194" s="42">
        <f>G194/7.5345</f>
        <v>0</v>
      </c>
      <c r="I194" s="42">
        <v>0</v>
      </c>
      <c r="J194" s="74" t="e">
        <f t="shared" si="61"/>
        <v>#DIV/0!</v>
      </c>
    </row>
    <row r="195" spans="1:10" hidden="1" x14ac:dyDescent="0.25">
      <c r="A195" s="95">
        <v>312</v>
      </c>
      <c r="B195" s="96" t="s">
        <v>174</v>
      </c>
      <c r="C195" s="36">
        <f t="shared" ref="C195:I195" si="91">C196</f>
        <v>0</v>
      </c>
      <c r="D195" s="36">
        <f t="shared" si="91"/>
        <v>0</v>
      </c>
      <c r="E195" s="36">
        <f t="shared" si="91"/>
        <v>0</v>
      </c>
      <c r="F195" s="36">
        <f t="shared" si="91"/>
        <v>0</v>
      </c>
      <c r="G195" s="36">
        <f t="shared" si="91"/>
        <v>0</v>
      </c>
      <c r="H195" s="36">
        <f t="shared" si="91"/>
        <v>0</v>
      </c>
      <c r="I195" s="36">
        <f t="shared" si="91"/>
        <v>0</v>
      </c>
      <c r="J195" s="74" t="e">
        <f t="shared" si="61"/>
        <v>#DIV/0!</v>
      </c>
    </row>
    <row r="196" spans="1:10" hidden="1" x14ac:dyDescent="0.25">
      <c r="A196" s="80">
        <v>3121</v>
      </c>
      <c r="B196" s="81" t="s">
        <v>174</v>
      </c>
      <c r="C196" s="38">
        <v>0</v>
      </c>
      <c r="D196" s="38">
        <f>C196/7.5345</f>
        <v>0</v>
      </c>
      <c r="E196" s="42">
        <v>0</v>
      </c>
      <c r="F196" s="38">
        <f>E196/7.5345</f>
        <v>0</v>
      </c>
      <c r="G196" s="38">
        <v>0</v>
      </c>
      <c r="H196" s="42">
        <f>G196/7.5345</f>
        <v>0</v>
      </c>
      <c r="I196" s="42">
        <v>0</v>
      </c>
      <c r="J196" s="74" t="e">
        <f t="shared" si="61"/>
        <v>#DIV/0!</v>
      </c>
    </row>
    <row r="197" spans="1:10" hidden="1" x14ac:dyDescent="0.25">
      <c r="A197" s="95">
        <v>313</v>
      </c>
      <c r="B197" s="96" t="s">
        <v>175</v>
      </c>
      <c r="C197" s="36">
        <f t="shared" ref="C197:I197" si="92">C198</f>
        <v>0</v>
      </c>
      <c r="D197" s="36">
        <f t="shared" si="92"/>
        <v>0</v>
      </c>
      <c r="E197" s="36">
        <f t="shared" si="92"/>
        <v>0</v>
      </c>
      <c r="F197" s="36">
        <f t="shared" si="92"/>
        <v>0</v>
      </c>
      <c r="G197" s="36">
        <f t="shared" si="92"/>
        <v>0</v>
      </c>
      <c r="H197" s="36">
        <f t="shared" si="92"/>
        <v>0</v>
      </c>
      <c r="I197" s="36">
        <f t="shared" si="92"/>
        <v>0</v>
      </c>
      <c r="J197" s="74" t="e">
        <f t="shared" si="61"/>
        <v>#DIV/0!</v>
      </c>
    </row>
    <row r="198" spans="1:10" hidden="1" x14ac:dyDescent="0.25">
      <c r="A198" s="80">
        <v>3132</v>
      </c>
      <c r="B198" s="81" t="s">
        <v>176</v>
      </c>
      <c r="C198" s="38">
        <v>0</v>
      </c>
      <c r="D198" s="38">
        <f>C198/7.5345</f>
        <v>0</v>
      </c>
      <c r="E198" s="42">
        <v>0</v>
      </c>
      <c r="F198" s="38">
        <f>E198/7.5345</f>
        <v>0</v>
      </c>
      <c r="G198" s="38">
        <v>0</v>
      </c>
      <c r="H198" s="42">
        <f>G198/7.5345</f>
        <v>0</v>
      </c>
      <c r="I198" s="42">
        <v>0</v>
      </c>
      <c r="J198" s="74" t="e">
        <f t="shared" si="61"/>
        <v>#DIV/0!</v>
      </c>
    </row>
    <row r="199" spans="1:10" hidden="1" x14ac:dyDescent="0.25">
      <c r="A199" s="93">
        <v>32</v>
      </c>
      <c r="B199" s="94" t="s">
        <v>69</v>
      </c>
      <c r="C199" s="77">
        <f>C200</f>
        <v>0</v>
      </c>
      <c r="D199" s="77">
        <f>D200</f>
        <v>0</v>
      </c>
      <c r="E199" s="77">
        <f>E200</f>
        <v>0</v>
      </c>
      <c r="F199" s="77">
        <f>F200</f>
        <v>0</v>
      </c>
      <c r="G199" s="77">
        <f>G200</f>
        <v>0</v>
      </c>
      <c r="H199" s="77">
        <v>0</v>
      </c>
      <c r="I199" s="77">
        <f>I200</f>
        <v>0</v>
      </c>
      <c r="J199" s="74" t="e">
        <f t="shared" si="61"/>
        <v>#DIV/0!</v>
      </c>
    </row>
    <row r="200" spans="1:10" hidden="1" x14ac:dyDescent="0.25">
      <c r="A200" s="95">
        <v>321</v>
      </c>
      <c r="B200" s="96" t="s">
        <v>131</v>
      </c>
      <c r="C200" s="36">
        <f>SUM(C201:C202)</f>
        <v>0</v>
      </c>
      <c r="D200" s="36">
        <f>SUM(D201:D202)</f>
        <v>0</v>
      </c>
      <c r="E200" s="36">
        <f>SUM(E201:E202)</f>
        <v>0</v>
      </c>
      <c r="F200" s="36">
        <f>SUM(F201:F202)</f>
        <v>0</v>
      </c>
      <c r="G200" s="36">
        <f>SUM(G201:G202)</f>
        <v>0</v>
      </c>
      <c r="H200" s="36">
        <v>0</v>
      </c>
      <c r="I200" s="36">
        <f>SUM(I201:I202)</f>
        <v>0</v>
      </c>
      <c r="J200" s="74" t="e">
        <f t="shared" ref="J200:J263" si="93">I200/H200*100</f>
        <v>#DIV/0!</v>
      </c>
    </row>
    <row r="201" spans="1:10" hidden="1" x14ac:dyDescent="0.25">
      <c r="A201" s="80">
        <v>3211</v>
      </c>
      <c r="B201" s="81" t="s">
        <v>132</v>
      </c>
      <c r="C201" s="38">
        <v>0</v>
      </c>
      <c r="D201" s="38">
        <f>C201/7.5345</f>
        <v>0</v>
      </c>
      <c r="E201" s="42">
        <v>0</v>
      </c>
      <c r="F201" s="38">
        <f>E201/7.5345</f>
        <v>0</v>
      </c>
      <c r="G201" s="38">
        <v>0</v>
      </c>
      <c r="H201" s="42">
        <v>0</v>
      </c>
      <c r="I201" s="42">
        <v>0</v>
      </c>
      <c r="J201" s="74" t="e">
        <f t="shared" si="93"/>
        <v>#DIV/0!</v>
      </c>
    </row>
    <row r="202" spans="1:10" hidden="1" x14ac:dyDescent="0.25">
      <c r="A202" s="80">
        <v>3212</v>
      </c>
      <c r="B202" s="81" t="s">
        <v>177</v>
      </c>
      <c r="C202" s="38">
        <v>0</v>
      </c>
      <c r="D202" s="38">
        <f>C202/7.5345</f>
        <v>0</v>
      </c>
      <c r="E202" s="42">
        <v>0</v>
      </c>
      <c r="F202" s="38">
        <f>E202/7.5345</f>
        <v>0</v>
      </c>
      <c r="G202" s="38">
        <v>0</v>
      </c>
      <c r="H202" s="42">
        <f>G202/7.5345</f>
        <v>0</v>
      </c>
      <c r="I202" s="42">
        <v>0</v>
      </c>
      <c r="J202" s="74" t="e">
        <f t="shared" si="93"/>
        <v>#DIV/0!</v>
      </c>
    </row>
    <row r="203" spans="1:10" ht="15" hidden="1" customHeight="1" x14ac:dyDescent="0.25">
      <c r="A203" s="108" t="s">
        <v>186</v>
      </c>
      <c r="B203" s="108" t="s">
        <v>120</v>
      </c>
      <c r="C203" s="61">
        <f t="shared" ref="C203:I203" si="94">C204+C210</f>
        <v>29625</v>
      </c>
      <c r="D203" s="61">
        <f t="shared" si="94"/>
        <v>3931.9131992832968</v>
      </c>
      <c r="E203" s="61">
        <f t="shared" si="94"/>
        <v>10000</v>
      </c>
      <c r="F203" s="61">
        <f t="shared" si="94"/>
        <v>1327.2280841462605</v>
      </c>
      <c r="G203" s="61">
        <f t="shared" si="94"/>
        <v>0</v>
      </c>
      <c r="H203" s="61">
        <f t="shared" si="94"/>
        <v>0</v>
      </c>
      <c r="I203" s="61">
        <f t="shared" si="94"/>
        <v>0</v>
      </c>
      <c r="J203" s="62" t="e">
        <f t="shared" si="93"/>
        <v>#DIV/0!</v>
      </c>
    </row>
    <row r="204" spans="1:10" hidden="1" x14ac:dyDescent="0.25">
      <c r="A204" s="98" t="s">
        <v>187</v>
      </c>
      <c r="B204" s="109" t="s">
        <v>188</v>
      </c>
      <c r="C204" s="65">
        <f t="shared" ref="C204:I208" si="95">C205</f>
        <v>0</v>
      </c>
      <c r="D204" s="65">
        <f t="shared" si="95"/>
        <v>0</v>
      </c>
      <c r="E204" s="65">
        <f t="shared" si="95"/>
        <v>5000</v>
      </c>
      <c r="F204" s="65">
        <f t="shared" si="95"/>
        <v>663.61404207313024</v>
      </c>
      <c r="G204" s="65">
        <f t="shared" si="95"/>
        <v>0</v>
      </c>
      <c r="H204" s="65">
        <f t="shared" si="95"/>
        <v>0</v>
      </c>
      <c r="I204" s="65">
        <f t="shared" si="95"/>
        <v>0</v>
      </c>
      <c r="J204" s="66" t="e">
        <f t="shared" si="93"/>
        <v>#DIV/0!</v>
      </c>
    </row>
    <row r="205" spans="1:10" hidden="1" x14ac:dyDescent="0.25">
      <c r="A205" s="89" t="s">
        <v>58</v>
      </c>
      <c r="B205" s="103" t="s">
        <v>59</v>
      </c>
      <c r="C205" s="69">
        <f t="shared" si="95"/>
        <v>0</v>
      </c>
      <c r="D205" s="69">
        <f t="shared" si="95"/>
        <v>0</v>
      </c>
      <c r="E205" s="69">
        <f t="shared" si="95"/>
        <v>5000</v>
      </c>
      <c r="F205" s="69">
        <f t="shared" si="95"/>
        <v>663.61404207313024</v>
      </c>
      <c r="G205" s="69">
        <f t="shared" si="95"/>
        <v>0</v>
      </c>
      <c r="H205" s="69">
        <f t="shared" si="95"/>
        <v>0</v>
      </c>
      <c r="I205" s="69">
        <f t="shared" si="95"/>
        <v>0</v>
      </c>
      <c r="J205" s="70" t="e">
        <f t="shared" si="93"/>
        <v>#DIV/0!</v>
      </c>
    </row>
    <row r="206" spans="1:10" ht="26.25" hidden="1" x14ac:dyDescent="0.25">
      <c r="A206" s="91">
        <v>4</v>
      </c>
      <c r="B206" s="92" t="s">
        <v>75</v>
      </c>
      <c r="C206" s="73">
        <f t="shared" si="95"/>
        <v>0</v>
      </c>
      <c r="D206" s="73">
        <f t="shared" si="95"/>
        <v>0</v>
      </c>
      <c r="E206" s="73">
        <f t="shared" si="95"/>
        <v>5000</v>
      </c>
      <c r="F206" s="73">
        <f t="shared" si="95"/>
        <v>663.61404207313024</v>
      </c>
      <c r="G206" s="73">
        <f t="shared" si="95"/>
        <v>0</v>
      </c>
      <c r="H206" s="73">
        <f t="shared" si="95"/>
        <v>0</v>
      </c>
      <c r="I206" s="73">
        <f t="shared" si="95"/>
        <v>0</v>
      </c>
      <c r="J206" s="74" t="e">
        <f t="shared" si="93"/>
        <v>#DIV/0!</v>
      </c>
    </row>
    <row r="207" spans="1:10" ht="26.25" hidden="1" x14ac:dyDescent="0.25">
      <c r="A207" s="93">
        <v>42</v>
      </c>
      <c r="B207" s="94" t="s">
        <v>189</v>
      </c>
      <c r="C207" s="77">
        <f t="shared" si="95"/>
        <v>0</v>
      </c>
      <c r="D207" s="77">
        <f t="shared" si="95"/>
        <v>0</v>
      </c>
      <c r="E207" s="77">
        <f t="shared" si="95"/>
        <v>5000</v>
      </c>
      <c r="F207" s="77">
        <f t="shared" si="95"/>
        <v>663.61404207313024</v>
      </c>
      <c r="G207" s="77">
        <f t="shared" si="95"/>
        <v>0</v>
      </c>
      <c r="H207" s="77">
        <f t="shared" si="95"/>
        <v>0</v>
      </c>
      <c r="I207" s="77">
        <f t="shared" si="95"/>
        <v>0</v>
      </c>
      <c r="J207" s="74" t="e">
        <f t="shared" si="93"/>
        <v>#DIV/0!</v>
      </c>
    </row>
    <row r="208" spans="1:10" hidden="1" x14ac:dyDescent="0.25">
      <c r="A208" s="95">
        <v>422</v>
      </c>
      <c r="B208" s="96" t="s">
        <v>190</v>
      </c>
      <c r="C208" s="36">
        <f t="shared" si="95"/>
        <v>0</v>
      </c>
      <c r="D208" s="36">
        <f t="shared" si="95"/>
        <v>0</v>
      </c>
      <c r="E208" s="36">
        <f t="shared" si="95"/>
        <v>5000</v>
      </c>
      <c r="F208" s="36">
        <f t="shared" si="95"/>
        <v>663.61404207313024</v>
      </c>
      <c r="G208" s="36">
        <f t="shared" si="95"/>
        <v>0</v>
      </c>
      <c r="H208" s="36">
        <f t="shared" si="95"/>
        <v>0</v>
      </c>
      <c r="I208" s="36">
        <f t="shared" si="95"/>
        <v>0</v>
      </c>
      <c r="J208" s="74" t="e">
        <f t="shared" si="93"/>
        <v>#DIV/0!</v>
      </c>
    </row>
    <row r="209" spans="1:10" hidden="1" x14ac:dyDescent="0.25">
      <c r="A209" s="80">
        <v>4221</v>
      </c>
      <c r="B209" s="81" t="s">
        <v>191</v>
      </c>
      <c r="C209" s="38">
        <v>0</v>
      </c>
      <c r="D209" s="38">
        <f>C209/7.5345</f>
        <v>0</v>
      </c>
      <c r="E209" s="42">
        <v>5000</v>
      </c>
      <c r="F209" s="38">
        <f>E209/7.5345</f>
        <v>663.61404207313024</v>
      </c>
      <c r="G209" s="38">
        <v>0</v>
      </c>
      <c r="H209" s="42">
        <f>G209/7.5345</f>
        <v>0</v>
      </c>
      <c r="I209" s="42">
        <v>0</v>
      </c>
      <c r="J209" s="74" t="e">
        <f t="shared" si="93"/>
        <v>#DIV/0!</v>
      </c>
    </row>
    <row r="210" spans="1:10" hidden="1" x14ac:dyDescent="0.25">
      <c r="A210" s="98" t="s">
        <v>165</v>
      </c>
      <c r="B210" s="109" t="s">
        <v>192</v>
      </c>
      <c r="C210" s="65">
        <f t="shared" ref="C210:I214" si="96">C211</f>
        <v>29625</v>
      </c>
      <c r="D210" s="65">
        <f t="shared" si="96"/>
        <v>3931.9131992832968</v>
      </c>
      <c r="E210" s="65">
        <f t="shared" si="96"/>
        <v>5000</v>
      </c>
      <c r="F210" s="65">
        <f t="shared" si="96"/>
        <v>663.61404207313024</v>
      </c>
      <c r="G210" s="65">
        <f t="shared" si="96"/>
        <v>0</v>
      </c>
      <c r="H210" s="65">
        <f t="shared" si="96"/>
        <v>0</v>
      </c>
      <c r="I210" s="65">
        <f t="shared" si="96"/>
        <v>0</v>
      </c>
      <c r="J210" s="66" t="e">
        <f t="shared" si="93"/>
        <v>#DIV/0!</v>
      </c>
    </row>
    <row r="211" spans="1:10" hidden="1" x14ac:dyDescent="0.25">
      <c r="A211" s="89" t="s">
        <v>58</v>
      </c>
      <c r="B211" s="103" t="s">
        <v>59</v>
      </c>
      <c r="C211" s="69">
        <f t="shared" si="96"/>
        <v>29625</v>
      </c>
      <c r="D211" s="69">
        <f t="shared" si="96"/>
        <v>3931.9131992832968</v>
      </c>
      <c r="E211" s="69">
        <f t="shared" si="96"/>
        <v>5000</v>
      </c>
      <c r="F211" s="69">
        <f t="shared" si="96"/>
        <v>663.61404207313024</v>
      </c>
      <c r="G211" s="69">
        <f t="shared" si="96"/>
        <v>0</v>
      </c>
      <c r="H211" s="69">
        <f t="shared" si="96"/>
        <v>0</v>
      </c>
      <c r="I211" s="69">
        <f t="shared" si="96"/>
        <v>0</v>
      </c>
      <c r="J211" s="70" t="e">
        <f t="shared" si="93"/>
        <v>#DIV/0!</v>
      </c>
    </row>
    <row r="212" spans="1:10" ht="26.25" hidden="1" x14ac:dyDescent="0.25">
      <c r="A212" s="91">
        <v>4</v>
      </c>
      <c r="B212" s="92" t="s">
        <v>75</v>
      </c>
      <c r="C212" s="73">
        <f t="shared" si="96"/>
        <v>29625</v>
      </c>
      <c r="D212" s="73">
        <f t="shared" si="96"/>
        <v>3931.9131992832968</v>
      </c>
      <c r="E212" s="73">
        <f t="shared" si="96"/>
        <v>5000</v>
      </c>
      <c r="F212" s="73">
        <f t="shared" si="96"/>
        <v>663.61404207313024</v>
      </c>
      <c r="G212" s="73">
        <f t="shared" si="96"/>
        <v>0</v>
      </c>
      <c r="H212" s="73">
        <f t="shared" si="96"/>
        <v>0</v>
      </c>
      <c r="I212" s="73">
        <f t="shared" si="96"/>
        <v>0</v>
      </c>
      <c r="J212" s="74" t="e">
        <f t="shared" si="93"/>
        <v>#DIV/0!</v>
      </c>
    </row>
    <row r="213" spans="1:10" ht="26.25" hidden="1" x14ac:dyDescent="0.25">
      <c r="A213" s="93">
        <v>45</v>
      </c>
      <c r="B213" s="94" t="s">
        <v>77</v>
      </c>
      <c r="C213" s="77">
        <f t="shared" si="96"/>
        <v>29625</v>
      </c>
      <c r="D213" s="77">
        <f t="shared" si="96"/>
        <v>3931.9131992832968</v>
      </c>
      <c r="E213" s="77">
        <f t="shared" si="96"/>
        <v>5000</v>
      </c>
      <c r="F213" s="77">
        <f t="shared" si="96"/>
        <v>663.61404207313024</v>
      </c>
      <c r="G213" s="77">
        <f t="shared" si="96"/>
        <v>0</v>
      </c>
      <c r="H213" s="77">
        <f t="shared" si="96"/>
        <v>0</v>
      </c>
      <c r="I213" s="77">
        <f t="shared" si="96"/>
        <v>0</v>
      </c>
      <c r="J213" s="74" t="e">
        <f t="shared" si="93"/>
        <v>#DIV/0!</v>
      </c>
    </row>
    <row r="214" spans="1:10" ht="26.25" hidden="1" x14ac:dyDescent="0.25">
      <c r="A214" s="95">
        <v>451</v>
      </c>
      <c r="B214" s="96" t="s">
        <v>124</v>
      </c>
      <c r="C214" s="36">
        <f t="shared" si="96"/>
        <v>29625</v>
      </c>
      <c r="D214" s="36">
        <f t="shared" si="96"/>
        <v>3931.9131992832968</v>
      </c>
      <c r="E214" s="36">
        <f t="shared" si="96"/>
        <v>5000</v>
      </c>
      <c r="F214" s="36">
        <f t="shared" si="96"/>
        <v>663.61404207313024</v>
      </c>
      <c r="G214" s="36">
        <f t="shared" si="96"/>
        <v>0</v>
      </c>
      <c r="H214" s="36">
        <f t="shared" si="96"/>
        <v>0</v>
      </c>
      <c r="I214" s="36">
        <f t="shared" si="96"/>
        <v>0</v>
      </c>
      <c r="J214" s="74" t="e">
        <f t="shared" si="93"/>
        <v>#DIV/0!</v>
      </c>
    </row>
    <row r="215" spans="1:10" ht="26.25" hidden="1" x14ac:dyDescent="0.25">
      <c r="A215" s="80">
        <v>4511</v>
      </c>
      <c r="B215" s="81" t="s">
        <v>124</v>
      </c>
      <c r="C215" s="38">
        <v>29625</v>
      </c>
      <c r="D215" s="38">
        <f>C215/7.5345</f>
        <v>3931.9131992832968</v>
      </c>
      <c r="E215" s="42">
        <v>5000</v>
      </c>
      <c r="F215" s="38">
        <f>E215/7.5345</f>
        <v>663.61404207313024</v>
      </c>
      <c r="G215" s="38">
        <v>0</v>
      </c>
      <c r="H215" s="42">
        <f>G215/7.5345</f>
        <v>0</v>
      </c>
      <c r="I215" s="42">
        <v>0</v>
      </c>
      <c r="J215" s="74" t="e">
        <f t="shared" si="93"/>
        <v>#DIV/0!</v>
      </c>
    </row>
    <row r="216" spans="1:10" ht="29.25" hidden="1" customHeight="1" x14ac:dyDescent="0.25">
      <c r="A216" s="108" t="s">
        <v>193</v>
      </c>
      <c r="B216" s="108" t="s">
        <v>194</v>
      </c>
      <c r="C216" s="61">
        <f t="shared" ref="C216:I221" si="97">C217</f>
        <v>2750</v>
      </c>
      <c r="D216" s="61">
        <f t="shared" si="97"/>
        <v>364.98772314022165</v>
      </c>
      <c r="E216" s="61">
        <f t="shared" si="97"/>
        <v>5792.13</v>
      </c>
      <c r="F216" s="61">
        <f t="shared" si="97"/>
        <v>768.74776030260796</v>
      </c>
      <c r="G216" s="61">
        <f t="shared" si="97"/>
        <v>0</v>
      </c>
      <c r="H216" s="61">
        <f t="shared" si="97"/>
        <v>0</v>
      </c>
      <c r="I216" s="61">
        <f t="shared" si="97"/>
        <v>0</v>
      </c>
      <c r="J216" s="62" t="e">
        <f t="shared" si="93"/>
        <v>#DIV/0!</v>
      </c>
    </row>
    <row r="217" spans="1:10" ht="26.25" hidden="1" customHeight="1" x14ac:dyDescent="0.25">
      <c r="A217" s="110" t="s">
        <v>195</v>
      </c>
      <c r="B217" s="110" t="s">
        <v>194</v>
      </c>
      <c r="C217" s="65">
        <f t="shared" si="97"/>
        <v>2750</v>
      </c>
      <c r="D217" s="65">
        <f t="shared" si="97"/>
        <v>364.98772314022165</v>
      </c>
      <c r="E217" s="65">
        <f t="shared" si="97"/>
        <v>5792.13</v>
      </c>
      <c r="F217" s="65">
        <f t="shared" si="97"/>
        <v>768.74776030260796</v>
      </c>
      <c r="G217" s="65">
        <f t="shared" si="97"/>
        <v>0</v>
      </c>
      <c r="H217" s="65">
        <f t="shared" si="97"/>
        <v>0</v>
      </c>
      <c r="I217" s="65">
        <f t="shared" si="97"/>
        <v>0</v>
      </c>
      <c r="J217" s="66" t="e">
        <f t="shared" si="93"/>
        <v>#DIV/0!</v>
      </c>
    </row>
    <row r="218" spans="1:10" hidden="1" x14ac:dyDescent="0.25">
      <c r="A218" s="89" t="s">
        <v>58</v>
      </c>
      <c r="B218" s="103" t="s">
        <v>59</v>
      </c>
      <c r="C218" s="69">
        <f t="shared" si="97"/>
        <v>2750</v>
      </c>
      <c r="D218" s="69">
        <f t="shared" si="97"/>
        <v>364.98772314022165</v>
      </c>
      <c r="E218" s="69">
        <f t="shared" si="97"/>
        <v>5792.13</v>
      </c>
      <c r="F218" s="69">
        <f t="shared" si="97"/>
        <v>768.74776030260796</v>
      </c>
      <c r="G218" s="69">
        <f t="shared" si="97"/>
        <v>0</v>
      </c>
      <c r="H218" s="69">
        <f t="shared" si="97"/>
        <v>0</v>
      </c>
      <c r="I218" s="69">
        <f t="shared" si="97"/>
        <v>0</v>
      </c>
      <c r="J218" s="70" t="e">
        <f t="shared" si="93"/>
        <v>#DIV/0!</v>
      </c>
    </row>
    <row r="219" spans="1:10" hidden="1" x14ac:dyDescent="0.25">
      <c r="A219" s="111">
        <v>3</v>
      </c>
      <c r="B219" s="72" t="s">
        <v>114</v>
      </c>
      <c r="C219" s="73">
        <f t="shared" si="97"/>
        <v>2750</v>
      </c>
      <c r="D219" s="73">
        <f t="shared" si="97"/>
        <v>364.98772314022165</v>
      </c>
      <c r="E219" s="73">
        <f t="shared" si="97"/>
        <v>5792.13</v>
      </c>
      <c r="F219" s="73">
        <f t="shared" si="97"/>
        <v>768.74776030260796</v>
      </c>
      <c r="G219" s="73">
        <f t="shared" si="97"/>
        <v>0</v>
      </c>
      <c r="H219" s="73">
        <f t="shared" si="97"/>
        <v>0</v>
      </c>
      <c r="I219" s="73">
        <f t="shared" si="97"/>
        <v>0</v>
      </c>
      <c r="J219" s="74" t="e">
        <f t="shared" si="93"/>
        <v>#DIV/0!</v>
      </c>
    </row>
    <row r="220" spans="1:10" hidden="1" x14ac:dyDescent="0.25">
      <c r="A220" s="75">
        <v>32</v>
      </c>
      <c r="B220" s="76" t="s">
        <v>69</v>
      </c>
      <c r="C220" s="77">
        <f t="shared" si="97"/>
        <v>2750</v>
      </c>
      <c r="D220" s="77">
        <f t="shared" si="97"/>
        <v>364.98772314022165</v>
      </c>
      <c r="E220" s="77">
        <f t="shared" si="97"/>
        <v>5792.13</v>
      </c>
      <c r="F220" s="77">
        <f t="shared" si="97"/>
        <v>768.74776030260796</v>
      </c>
      <c r="G220" s="77">
        <f t="shared" si="97"/>
        <v>0</v>
      </c>
      <c r="H220" s="77">
        <f t="shared" si="97"/>
        <v>0</v>
      </c>
      <c r="I220" s="77">
        <f t="shared" si="97"/>
        <v>0</v>
      </c>
      <c r="J220" s="74" t="e">
        <f t="shared" si="93"/>
        <v>#DIV/0!</v>
      </c>
    </row>
    <row r="221" spans="1:10" hidden="1" x14ac:dyDescent="0.25">
      <c r="A221" s="78">
        <v>323</v>
      </c>
      <c r="B221" s="79" t="s">
        <v>139</v>
      </c>
      <c r="C221" s="36">
        <f t="shared" si="97"/>
        <v>2750</v>
      </c>
      <c r="D221" s="36">
        <f t="shared" si="97"/>
        <v>364.98772314022165</v>
      </c>
      <c r="E221" s="36">
        <f t="shared" si="97"/>
        <v>5792.13</v>
      </c>
      <c r="F221" s="36">
        <f t="shared" si="97"/>
        <v>768.74776030260796</v>
      </c>
      <c r="G221" s="36">
        <f t="shared" si="97"/>
        <v>0</v>
      </c>
      <c r="H221" s="36">
        <f t="shared" si="97"/>
        <v>0</v>
      </c>
      <c r="I221" s="36">
        <f t="shared" si="97"/>
        <v>0</v>
      </c>
      <c r="J221" s="74" t="e">
        <f t="shared" si="93"/>
        <v>#DIV/0!</v>
      </c>
    </row>
    <row r="222" spans="1:10" hidden="1" x14ac:dyDescent="0.25">
      <c r="A222" s="80">
        <v>3232</v>
      </c>
      <c r="B222" s="81" t="s">
        <v>159</v>
      </c>
      <c r="C222" s="38">
        <v>2750</v>
      </c>
      <c r="D222" s="38">
        <f>C222/7.5345</f>
        <v>364.98772314022165</v>
      </c>
      <c r="E222" s="42">
        <v>5792.13</v>
      </c>
      <c r="F222" s="38">
        <f>E222/7.5345</f>
        <v>768.74776030260796</v>
      </c>
      <c r="G222" s="38">
        <v>0</v>
      </c>
      <c r="H222" s="42">
        <f>G222/7.5345</f>
        <v>0</v>
      </c>
      <c r="I222" s="42">
        <v>0</v>
      </c>
      <c r="J222" s="74" t="e">
        <f t="shared" si="93"/>
        <v>#DIV/0!</v>
      </c>
    </row>
    <row r="223" spans="1:10" ht="30" customHeight="1" x14ac:dyDescent="0.25">
      <c r="A223" s="100" t="s">
        <v>196</v>
      </c>
      <c r="B223" s="101" t="s">
        <v>197</v>
      </c>
      <c r="C223" s="83">
        <f t="shared" ref="C223:I224" si="98">C224</f>
        <v>14774318.039999997</v>
      </c>
      <c r="D223" s="83">
        <f t="shared" si="98"/>
        <v>1960888.9826796737</v>
      </c>
      <c r="E223" s="83">
        <f t="shared" si="98"/>
        <v>17055700</v>
      </c>
      <c r="F223" s="83">
        <f t="shared" si="98"/>
        <v>2263680.4034773372</v>
      </c>
      <c r="G223" s="83">
        <f t="shared" si="98"/>
        <v>17669480</v>
      </c>
      <c r="H223" s="83">
        <f t="shared" si="98"/>
        <v>2345142.979141946</v>
      </c>
      <c r="I223" s="83">
        <f t="shared" si="98"/>
        <v>1159288.6700000002</v>
      </c>
      <c r="J223" s="55">
        <f t="shared" si="93"/>
        <v>49.433602996102486</v>
      </c>
    </row>
    <row r="224" spans="1:10" ht="30" customHeight="1" x14ac:dyDescent="0.25">
      <c r="A224" s="97" t="s">
        <v>198</v>
      </c>
      <c r="B224" s="97" t="s">
        <v>199</v>
      </c>
      <c r="C224" s="84">
        <f t="shared" si="98"/>
        <v>14774318.039999997</v>
      </c>
      <c r="D224" s="84">
        <f t="shared" si="98"/>
        <v>1960888.9826796737</v>
      </c>
      <c r="E224" s="84">
        <f t="shared" si="98"/>
        <v>17055700</v>
      </c>
      <c r="F224" s="84">
        <f t="shared" si="98"/>
        <v>2263680.4034773372</v>
      </c>
      <c r="G224" s="84">
        <f t="shared" si="98"/>
        <v>17669480</v>
      </c>
      <c r="H224" s="84">
        <f t="shared" si="98"/>
        <v>2345142.979141946</v>
      </c>
      <c r="I224" s="84">
        <f t="shared" si="98"/>
        <v>1159288.6700000002</v>
      </c>
      <c r="J224" s="58">
        <f t="shared" si="93"/>
        <v>49.433602996102486</v>
      </c>
    </row>
    <row r="225" spans="1:10" ht="30.75" customHeight="1" x14ac:dyDescent="0.25">
      <c r="A225" s="108" t="s">
        <v>200</v>
      </c>
      <c r="B225" s="108" t="s">
        <v>199</v>
      </c>
      <c r="C225" s="61">
        <f>C226+C281+C303+C309+C320+C378+C394+C425+C436+C475+C481+C509+C523</f>
        <v>14774318.039999997</v>
      </c>
      <c r="D225" s="61">
        <f>D226+D281+D303+D309+D320+D378+D394+D425+D436+D475+D481+D509+D523</f>
        <v>1960888.9826796737</v>
      </c>
      <c r="E225" s="61">
        <f>E226+E281+E303+E309+E320+E378+E394+E425+E436+E475+E481+E509+E523</f>
        <v>17055700</v>
      </c>
      <c r="F225" s="61">
        <f>F226+F281+F303+F309+F320+F378+F394+F425+F436+F475+F481+F509+F523</f>
        <v>2263680.4034773372</v>
      </c>
      <c r="G225" s="61">
        <f>G226+G281+G303+G309+G320+G378+G394+G425+G436+G475+G481+G509+G523</f>
        <v>17669480</v>
      </c>
      <c r="H225" s="61">
        <f>H226+H281+H303+H309+H320+H378+H394+H425+H436+H475+H481+H509+H523+H544</f>
        <v>2345142.979141946</v>
      </c>
      <c r="I225" s="61">
        <f>I226+I281+I303+I309+I320+I378+I394+I425+I436+I475+I481+I509+I523+I544</f>
        <v>1159288.6700000002</v>
      </c>
      <c r="J225" s="62">
        <f t="shared" si="93"/>
        <v>49.433602996102486</v>
      </c>
    </row>
    <row r="226" spans="1:10" x14ac:dyDescent="0.25">
      <c r="A226" s="98" t="s">
        <v>130</v>
      </c>
      <c r="B226" s="87" t="s">
        <v>67</v>
      </c>
      <c r="C226" s="65">
        <f>C227+C244+C261+C276</f>
        <v>311424.64000000001</v>
      </c>
      <c r="D226" s="65">
        <f>D227+D244+D261+D276</f>
        <v>41333.152830313884</v>
      </c>
      <c r="E226" s="65">
        <f>E227+E244+E261+E276</f>
        <v>214500</v>
      </c>
      <c r="F226" s="65">
        <f>F227+F244+F261+F276</f>
        <v>28469.042404937289</v>
      </c>
      <c r="G226" s="65">
        <f>G227+G244+G261+G276</f>
        <v>299500</v>
      </c>
      <c r="H226" s="65">
        <v>39750.480000000003</v>
      </c>
      <c r="I226" s="65">
        <f>I227+I244+I261+I276</f>
        <v>42409.17</v>
      </c>
      <c r="J226" s="66">
        <f t="shared" si="93"/>
        <v>106.68844753572786</v>
      </c>
    </row>
    <row r="227" spans="1:10" x14ac:dyDescent="0.25">
      <c r="A227" s="89" t="s">
        <v>45</v>
      </c>
      <c r="B227" s="112" t="s">
        <v>46</v>
      </c>
      <c r="C227" s="69">
        <f t="shared" ref="C227:I228" si="99">C228</f>
        <v>17007.980000000003</v>
      </c>
      <c r="D227" s="69">
        <f t="shared" si="99"/>
        <v>2257.3468710597913</v>
      </c>
      <c r="E227" s="69">
        <f t="shared" si="99"/>
        <v>15000</v>
      </c>
      <c r="F227" s="69">
        <f t="shared" si="99"/>
        <v>1990.8421262193906</v>
      </c>
      <c r="G227" s="69">
        <f t="shared" si="99"/>
        <v>15000</v>
      </c>
      <c r="H227" s="69">
        <f t="shared" si="99"/>
        <v>1990.8433399694736</v>
      </c>
      <c r="I227" s="69">
        <f t="shared" si="99"/>
        <v>101.27</v>
      </c>
      <c r="J227" s="70">
        <f t="shared" si="93"/>
        <v>5.0867889987543071</v>
      </c>
    </row>
    <row r="228" spans="1:10" x14ac:dyDescent="0.25">
      <c r="A228" s="91">
        <v>3</v>
      </c>
      <c r="B228" s="99" t="s">
        <v>114</v>
      </c>
      <c r="C228" s="73">
        <f t="shared" si="99"/>
        <v>17007.980000000003</v>
      </c>
      <c r="D228" s="73">
        <f t="shared" si="99"/>
        <v>2257.3468710597913</v>
      </c>
      <c r="E228" s="73">
        <f t="shared" si="99"/>
        <v>15000</v>
      </c>
      <c r="F228" s="73">
        <f t="shared" si="99"/>
        <v>1990.8421262193906</v>
      </c>
      <c r="G228" s="73">
        <f t="shared" si="99"/>
        <v>15000</v>
      </c>
      <c r="H228" s="73">
        <f t="shared" si="99"/>
        <v>1990.8433399694736</v>
      </c>
      <c r="I228" s="73">
        <f t="shared" si="99"/>
        <v>101.27</v>
      </c>
      <c r="J228" s="135">
        <f t="shared" si="93"/>
        <v>5.0867889987543071</v>
      </c>
    </row>
    <row r="229" spans="1:10" x14ac:dyDescent="0.25">
      <c r="A229" s="93">
        <v>32</v>
      </c>
      <c r="B229" s="94" t="s">
        <v>69</v>
      </c>
      <c r="C229" s="77">
        <f t="shared" ref="C229:I229" si="100">C230+C233+C237+C241</f>
        <v>17007.980000000003</v>
      </c>
      <c r="D229" s="77">
        <f t="shared" si="100"/>
        <v>2257.3468710597913</v>
      </c>
      <c r="E229" s="77">
        <f t="shared" si="100"/>
        <v>15000</v>
      </c>
      <c r="F229" s="77">
        <f t="shared" si="100"/>
        <v>1990.8421262193906</v>
      </c>
      <c r="G229" s="77">
        <f t="shared" si="100"/>
        <v>15000</v>
      </c>
      <c r="H229" s="77">
        <f t="shared" si="100"/>
        <v>1990.8433399694736</v>
      </c>
      <c r="I229" s="77">
        <f t="shared" si="100"/>
        <v>101.27</v>
      </c>
      <c r="J229" s="146">
        <f t="shared" si="93"/>
        <v>5.0867889987543071</v>
      </c>
    </row>
    <row r="230" spans="1:10" x14ac:dyDescent="0.25">
      <c r="A230" s="95">
        <v>321</v>
      </c>
      <c r="B230" s="96" t="s">
        <v>131</v>
      </c>
      <c r="C230" s="36">
        <f t="shared" ref="C230:I230" si="101">SUM(C231:C232)</f>
        <v>604</v>
      </c>
      <c r="D230" s="36">
        <f t="shared" si="101"/>
        <v>80.164576282434126</v>
      </c>
      <c r="E230" s="36">
        <f t="shared" si="101"/>
        <v>500</v>
      </c>
      <c r="F230" s="36">
        <f t="shared" si="101"/>
        <v>66.361404207313029</v>
      </c>
      <c r="G230" s="36">
        <f t="shared" si="101"/>
        <v>500</v>
      </c>
      <c r="H230" s="36">
        <f t="shared" si="101"/>
        <v>66.361404207313029</v>
      </c>
      <c r="I230" s="36">
        <f t="shared" si="101"/>
        <v>0</v>
      </c>
      <c r="J230" s="74">
        <f t="shared" si="93"/>
        <v>0</v>
      </c>
    </row>
    <row r="231" spans="1:10" x14ac:dyDescent="0.25">
      <c r="A231" s="80">
        <v>3211</v>
      </c>
      <c r="B231" s="81" t="s">
        <v>132</v>
      </c>
      <c r="C231" s="38">
        <v>604</v>
      </c>
      <c r="D231" s="38">
        <f>C231/7.5345</f>
        <v>80.164576282434126</v>
      </c>
      <c r="E231" s="42">
        <v>250</v>
      </c>
      <c r="F231" s="38">
        <f>E231/7.5345</f>
        <v>33.180702103656515</v>
      </c>
      <c r="G231" s="38">
        <v>250</v>
      </c>
      <c r="H231" s="42">
        <f>G231/7.5345</f>
        <v>33.180702103656515</v>
      </c>
      <c r="I231" s="42">
        <v>0</v>
      </c>
      <c r="J231" s="74">
        <f t="shared" si="93"/>
        <v>0</v>
      </c>
    </row>
    <row r="232" spans="1:10" x14ac:dyDescent="0.25">
      <c r="A232" s="80">
        <v>3214</v>
      </c>
      <c r="B232" s="81" t="s">
        <v>134</v>
      </c>
      <c r="C232" s="38">
        <v>0</v>
      </c>
      <c r="D232" s="38">
        <f>C232/7.5345</f>
        <v>0</v>
      </c>
      <c r="E232" s="42">
        <v>250</v>
      </c>
      <c r="F232" s="38">
        <f>E232/7.5345</f>
        <v>33.180702103656515</v>
      </c>
      <c r="G232" s="38">
        <v>250</v>
      </c>
      <c r="H232" s="42">
        <f>G232/7.5345</f>
        <v>33.180702103656515</v>
      </c>
      <c r="I232" s="42">
        <v>0</v>
      </c>
      <c r="J232" s="74">
        <f t="shared" si="93"/>
        <v>0</v>
      </c>
    </row>
    <row r="233" spans="1:10" x14ac:dyDescent="0.25">
      <c r="A233" s="95">
        <v>322</v>
      </c>
      <c r="B233" s="96" t="s">
        <v>115</v>
      </c>
      <c r="C233" s="36">
        <f t="shared" ref="C233:I233" si="102">SUM(C234:C236)</f>
        <v>6007.81</v>
      </c>
      <c r="D233" s="36">
        <f t="shared" si="102"/>
        <v>797.37341562147458</v>
      </c>
      <c r="E233" s="36">
        <f t="shared" si="102"/>
        <v>12250</v>
      </c>
      <c r="F233" s="36">
        <f t="shared" si="102"/>
        <v>1625.8544030791691</v>
      </c>
      <c r="G233" s="36">
        <f t="shared" si="102"/>
        <v>12250</v>
      </c>
      <c r="H233" s="36">
        <f t="shared" si="102"/>
        <v>1625.8556168292521</v>
      </c>
      <c r="I233" s="36">
        <f t="shared" si="102"/>
        <v>22.25</v>
      </c>
      <c r="J233" s="74">
        <f t="shared" si="93"/>
        <v>1.3685102028550362</v>
      </c>
    </row>
    <row r="234" spans="1:10" x14ac:dyDescent="0.25">
      <c r="A234" s="80">
        <v>3221</v>
      </c>
      <c r="B234" s="81" t="s">
        <v>135</v>
      </c>
      <c r="C234" s="38">
        <v>0</v>
      </c>
      <c r="D234" s="38">
        <f>C234/7.5345</f>
        <v>0</v>
      </c>
      <c r="E234" s="42">
        <v>250</v>
      </c>
      <c r="F234" s="38">
        <f>E234/7.5345</f>
        <v>33.180702103656515</v>
      </c>
      <c r="G234" s="38">
        <v>250</v>
      </c>
      <c r="H234" s="42">
        <v>33.18</v>
      </c>
      <c r="I234" s="42">
        <v>0</v>
      </c>
      <c r="J234" s="74">
        <f t="shared" si="93"/>
        <v>0</v>
      </c>
    </row>
    <row r="235" spans="1:10" x14ac:dyDescent="0.25">
      <c r="A235" s="80">
        <v>3223</v>
      </c>
      <c r="B235" s="81" t="s">
        <v>136</v>
      </c>
      <c r="C235" s="38">
        <v>6007.81</v>
      </c>
      <c r="D235" s="38">
        <f>C235/7.5345</f>
        <v>797.37341562147458</v>
      </c>
      <c r="E235" s="42">
        <v>10000</v>
      </c>
      <c r="F235" s="38">
        <f>E235/7.5345</f>
        <v>1327.2280841462605</v>
      </c>
      <c r="G235" s="38">
        <v>10000</v>
      </c>
      <c r="H235" s="42">
        <v>1327.23</v>
      </c>
      <c r="I235" s="42">
        <v>0</v>
      </c>
      <c r="J235" s="74">
        <f t="shared" si="93"/>
        <v>0</v>
      </c>
    </row>
    <row r="236" spans="1:10" x14ac:dyDescent="0.25">
      <c r="A236" s="80">
        <v>3225</v>
      </c>
      <c r="B236" s="81" t="s">
        <v>137</v>
      </c>
      <c r="C236" s="38">
        <v>0</v>
      </c>
      <c r="D236" s="38">
        <f>C236/7.5345</f>
        <v>0</v>
      </c>
      <c r="E236" s="42">
        <v>2000</v>
      </c>
      <c r="F236" s="38">
        <f>E236/7.5345</f>
        <v>265.44561682925212</v>
      </c>
      <c r="G236" s="38">
        <v>2000</v>
      </c>
      <c r="H236" s="42">
        <f>G236/7.5345</f>
        <v>265.44561682925212</v>
      </c>
      <c r="I236" s="42">
        <v>22.25</v>
      </c>
      <c r="J236" s="74">
        <f t="shared" si="93"/>
        <v>8.3821312499999987</v>
      </c>
    </row>
    <row r="237" spans="1:10" x14ac:dyDescent="0.25">
      <c r="A237" s="95">
        <v>323</v>
      </c>
      <c r="B237" s="96" t="s">
        <v>139</v>
      </c>
      <c r="C237" s="36">
        <f t="shared" ref="C237:I237" si="103">SUM(C238:C240)</f>
        <v>9187.75</v>
      </c>
      <c r="D237" s="36">
        <f t="shared" si="103"/>
        <v>1219.4239830114805</v>
      </c>
      <c r="E237" s="36">
        <f t="shared" si="103"/>
        <v>750</v>
      </c>
      <c r="F237" s="36">
        <f t="shared" si="103"/>
        <v>99.542106310969544</v>
      </c>
      <c r="G237" s="36">
        <f t="shared" si="103"/>
        <v>750</v>
      </c>
      <c r="H237" s="36">
        <f t="shared" si="103"/>
        <v>99.542106310969544</v>
      </c>
      <c r="I237" s="36">
        <f t="shared" si="103"/>
        <v>0</v>
      </c>
      <c r="J237" s="74">
        <f t="shared" si="93"/>
        <v>0</v>
      </c>
    </row>
    <row r="238" spans="1:10" x14ac:dyDescent="0.25">
      <c r="A238" s="80">
        <v>3231</v>
      </c>
      <c r="B238" s="81" t="s">
        <v>140</v>
      </c>
      <c r="C238" s="38">
        <v>49</v>
      </c>
      <c r="D238" s="38">
        <f>C238/7.5345</f>
        <v>6.5034176123166763</v>
      </c>
      <c r="E238" s="42">
        <v>500</v>
      </c>
      <c r="F238" s="38">
        <f>E238/7.5345</f>
        <v>66.361404207313029</v>
      </c>
      <c r="G238" s="38">
        <v>500</v>
      </c>
      <c r="H238" s="42">
        <f>G238/7.5345</f>
        <v>66.361404207313029</v>
      </c>
      <c r="I238" s="42">
        <v>0</v>
      </c>
      <c r="J238" s="74">
        <f t="shared" si="93"/>
        <v>0</v>
      </c>
    </row>
    <row r="239" spans="1:10" x14ac:dyDescent="0.25">
      <c r="A239" s="80">
        <v>3232</v>
      </c>
      <c r="B239" s="81" t="s">
        <v>159</v>
      </c>
      <c r="C239" s="38">
        <v>0</v>
      </c>
      <c r="D239" s="38">
        <f>C239/7.5345</f>
        <v>0</v>
      </c>
      <c r="E239" s="42">
        <v>0</v>
      </c>
      <c r="F239" s="38">
        <f>E239/7.5345</f>
        <v>0</v>
      </c>
      <c r="G239" s="38"/>
      <c r="H239" s="42">
        <f>G239/7.5345</f>
        <v>0</v>
      </c>
      <c r="I239" s="42">
        <v>0</v>
      </c>
      <c r="J239" s="74">
        <v>0</v>
      </c>
    </row>
    <row r="240" spans="1:10" x14ac:dyDescent="0.25">
      <c r="A240" s="80">
        <v>3239</v>
      </c>
      <c r="B240" s="81" t="s">
        <v>147</v>
      </c>
      <c r="C240" s="38">
        <v>9138.75</v>
      </c>
      <c r="D240" s="38">
        <f>C240/7.5345</f>
        <v>1212.9205653991637</v>
      </c>
      <c r="E240" s="42">
        <v>250</v>
      </c>
      <c r="F240" s="38">
        <f>E240/7.5345</f>
        <v>33.180702103656515</v>
      </c>
      <c r="G240" s="38">
        <v>250</v>
      </c>
      <c r="H240" s="42">
        <f>G240/7.5345</f>
        <v>33.180702103656515</v>
      </c>
      <c r="I240" s="42">
        <v>0</v>
      </c>
      <c r="J240" s="74">
        <f t="shared" si="93"/>
        <v>0</v>
      </c>
    </row>
    <row r="241" spans="1:10" ht="26.25" x14ac:dyDescent="0.25">
      <c r="A241" s="95">
        <v>329</v>
      </c>
      <c r="B241" s="96" t="s">
        <v>148</v>
      </c>
      <c r="C241" s="36">
        <f t="shared" ref="C241:I241" si="104">SUM(C242:C243)</f>
        <v>1208.42</v>
      </c>
      <c r="D241" s="36">
        <f t="shared" si="104"/>
        <v>160.3848961444024</v>
      </c>
      <c r="E241" s="36">
        <f t="shared" si="104"/>
        <v>1500</v>
      </c>
      <c r="F241" s="36">
        <f t="shared" si="104"/>
        <v>199.08421262193909</v>
      </c>
      <c r="G241" s="36">
        <f t="shared" si="104"/>
        <v>1500</v>
      </c>
      <c r="H241" s="36">
        <f t="shared" si="104"/>
        <v>199.08421262193909</v>
      </c>
      <c r="I241" s="36">
        <f t="shared" si="104"/>
        <v>79.02</v>
      </c>
      <c r="J241" s="74">
        <f t="shared" si="93"/>
        <v>39.691745999999995</v>
      </c>
    </row>
    <row r="242" spans="1:10" x14ac:dyDescent="0.25">
      <c r="A242" s="80">
        <v>3293</v>
      </c>
      <c r="B242" s="81" t="s">
        <v>150</v>
      </c>
      <c r="C242" s="38">
        <v>39.9</v>
      </c>
      <c r="D242" s="38">
        <f>C242/7.5345</f>
        <v>5.2956400557435792</v>
      </c>
      <c r="E242" s="42">
        <v>500</v>
      </c>
      <c r="F242" s="38">
        <f>E242/7.5345</f>
        <v>66.361404207313029</v>
      </c>
      <c r="G242" s="38">
        <v>500</v>
      </c>
      <c r="H242" s="42">
        <f>G242/7.5345</f>
        <v>66.361404207313029</v>
      </c>
      <c r="I242" s="42">
        <v>0</v>
      </c>
      <c r="J242" s="74">
        <f t="shared" si="93"/>
        <v>0</v>
      </c>
    </row>
    <row r="243" spans="1:10" ht="26.25" x14ac:dyDescent="0.25">
      <c r="A243" s="80">
        <v>3299</v>
      </c>
      <c r="B243" s="81" t="s">
        <v>148</v>
      </c>
      <c r="C243" s="38">
        <v>1168.52</v>
      </c>
      <c r="D243" s="38">
        <f>C243/7.5345</f>
        <v>155.08925608865883</v>
      </c>
      <c r="E243" s="42">
        <v>1000</v>
      </c>
      <c r="F243" s="38">
        <f>E243/7.5345</f>
        <v>132.72280841462606</v>
      </c>
      <c r="G243" s="38">
        <v>1000</v>
      </c>
      <c r="H243" s="42">
        <f>G243/7.5345</f>
        <v>132.72280841462606</v>
      </c>
      <c r="I243" s="42">
        <v>79.02</v>
      </c>
      <c r="J243" s="74">
        <f t="shared" si="93"/>
        <v>59.537618999999999</v>
      </c>
    </row>
    <row r="244" spans="1:10" x14ac:dyDescent="0.25">
      <c r="A244" s="113" t="s">
        <v>48</v>
      </c>
      <c r="B244" s="114" t="s">
        <v>49</v>
      </c>
      <c r="C244" s="69">
        <f t="shared" ref="C244:I245" si="105">C245</f>
        <v>80925.679999999993</v>
      </c>
      <c r="D244" s="69">
        <f t="shared" si="105"/>
        <v>10740.683522463334</v>
      </c>
      <c r="E244" s="69">
        <f t="shared" si="105"/>
        <v>108000</v>
      </c>
      <c r="F244" s="69">
        <f t="shared" si="105"/>
        <v>14334.063308779612</v>
      </c>
      <c r="G244" s="69">
        <f t="shared" si="105"/>
        <v>193000</v>
      </c>
      <c r="H244" s="69">
        <f t="shared" si="105"/>
        <v>25615.502024022826</v>
      </c>
      <c r="I244" s="69">
        <f t="shared" si="105"/>
        <v>31320.870000000003</v>
      </c>
      <c r="J244" s="70">
        <f t="shared" si="93"/>
        <v>122.27310622538863</v>
      </c>
    </row>
    <row r="245" spans="1:10" x14ac:dyDescent="0.25">
      <c r="A245" s="91">
        <v>3</v>
      </c>
      <c r="B245" s="99" t="s">
        <v>114</v>
      </c>
      <c r="C245" s="73">
        <f t="shared" si="105"/>
        <v>80925.679999999993</v>
      </c>
      <c r="D245" s="73">
        <f t="shared" si="105"/>
        <v>10740.683522463334</v>
      </c>
      <c r="E245" s="73">
        <f t="shared" si="105"/>
        <v>108000</v>
      </c>
      <c r="F245" s="73">
        <f t="shared" si="105"/>
        <v>14334.063308779612</v>
      </c>
      <c r="G245" s="73">
        <f t="shared" si="105"/>
        <v>193000</v>
      </c>
      <c r="H245" s="73">
        <f t="shared" si="105"/>
        <v>25615.502024022826</v>
      </c>
      <c r="I245" s="73">
        <f t="shared" si="105"/>
        <v>31320.870000000003</v>
      </c>
      <c r="J245" s="135">
        <f t="shared" si="93"/>
        <v>122.27310622538863</v>
      </c>
    </row>
    <row r="246" spans="1:10" x14ac:dyDescent="0.25">
      <c r="A246" s="93">
        <v>32</v>
      </c>
      <c r="B246" s="94" t="s">
        <v>69</v>
      </c>
      <c r="C246" s="77">
        <f t="shared" ref="C246:I246" si="106">C247+C250+C254+C258</f>
        <v>80925.679999999993</v>
      </c>
      <c r="D246" s="77">
        <f t="shared" si="106"/>
        <v>10740.683522463334</v>
      </c>
      <c r="E246" s="77">
        <f t="shared" si="106"/>
        <v>108000</v>
      </c>
      <c r="F246" s="77">
        <f t="shared" si="106"/>
        <v>14334.063308779612</v>
      </c>
      <c r="G246" s="77">
        <f t="shared" si="106"/>
        <v>193000</v>
      </c>
      <c r="H246" s="77">
        <f t="shared" si="106"/>
        <v>25615.502024022826</v>
      </c>
      <c r="I246" s="77">
        <f t="shared" si="106"/>
        <v>31320.870000000003</v>
      </c>
      <c r="J246" s="146">
        <f t="shared" si="93"/>
        <v>122.27310622538863</v>
      </c>
    </row>
    <row r="247" spans="1:10" x14ac:dyDescent="0.25">
      <c r="A247" s="95">
        <v>321</v>
      </c>
      <c r="B247" s="96" t="s">
        <v>131</v>
      </c>
      <c r="C247" s="36">
        <f t="shared" ref="C247:I247" si="107">SUM(C248:C249)</f>
        <v>200</v>
      </c>
      <c r="D247" s="36">
        <f t="shared" si="107"/>
        <v>26.54456168292521</v>
      </c>
      <c r="E247" s="36">
        <f t="shared" si="107"/>
        <v>6000</v>
      </c>
      <c r="F247" s="36">
        <f t="shared" si="107"/>
        <v>796.33685048775624</v>
      </c>
      <c r="G247" s="36">
        <f t="shared" si="107"/>
        <v>21000</v>
      </c>
      <c r="H247" s="36">
        <f t="shared" si="107"/>
        <v>2787.1789767071468</v>
      </c>
      <c r="I247" s="36">
        <f t="shared" si="107"/>
        <v>1107.9000000000001</v>
      </c>
      <c r="J247" s="74">
        <f t="shared" si="93"/>
        <v>39.749869285714297</v>
      </c>
    </row>
    <row r="248" spans="1:10" x14ac:dyDescent="0.25">
      <c r="A248" s="80">
        <v>3211</v>
      </c>
      <c r="B248" s="81" t="s">
        <v>132</v>
      </c>
      <c r="C248" s="38">
        <v>0</v>
      </c>
      <c r="D248" s="38">
        <f>C248/7.5345</f>
        <v>0</v>
      </c>
      <c r="E248" s="42">
        <v>5000</v>
      </c>
      <c r="F248" s="38">
        <f>E248/7.5345</f>
        <v>663.61404207313024</v>
      </c>
      <c r="G248" s="38">
        <v>20000</v>
      </c>
      <c r="H248" s="42">
        <f>G248/7.5345</f>
        <v>2654.4561682925209</v>
      </c>
      <c r="I248" s="42">
        <v>1107.9000000000001</v>
      </c>
      <c r="J248" s="74">
        <f t="shared" si="93"/>
        <v>41.73736275000001</v>
      </c>
    </row>
    <row r="249" spans="1:10" x14ac:dyDescent="0.25">
      <c r="A249" s="80">
        <v>3213</v>
      </c>
      <c r="B249" s="81" t="s">
        <v>133</v>
      </c>
      <c r="C249" s="38">
        <v>200</v>
      </c>
      <c r="D249" s="38">
        <f>C249/7.5345</f>
        <v>26.54456168292521</v>
      </c>
      <c r="E249" s="42">
        <v>1000</v>
      </c>
      <c r="F249" s="38">
        <f>E249/7.5345</f>
        <v>132.72280841462606</v>
      </c>
      <c r="G249" s="38">
        <v>1000</v>
      </c>
      <c r="H249" s="42">
        <f>G249/7.5345</f>
        <v>132.72280841462606</v>
      </c>
      <c r="I249" s="42">
        <v>0</v>
      </c>
      <c r="J249" s="74">
        <f t="shared" si="93"/>
        <v>0</v>
      </c>
    </row>
    <row r="250" spans="1:10" x14ac:dyDescent="0.25">
      <c r="A250" s="95">
        <v>322</v>
      </c>
      <c r="B250" s="96" t="s">
        <v>115</v>
      </c>
      <c r="C250" s="36">
        <f t="shared" ref="C250:I250" si="108">SUM(C251:C253)</f>
        <v>1216.8800000000001</v>
      </c>
      <c r="D250" s="36">
        <f t="shared" si="108"/>
        <v>161.50773110359015</v>
      </c>
      <c r="E250" s="36">
        <f t="shared" si="108"/>
        <v>8000</v>
      </c>
      <c r="F250" s="36">
        <f t="shared" si="108"/>
        <v>1061.7824673170085</v>
      </c>
      <c r="G250" s="36">
        <f t="shared" si="108"/>
        <v>8000</v>
      </c>
      <c r="H250" s="36">
        <f t="shared" si="108"/>
        <v>1061.7824673170085</v>
      </c>
      <c r="I250" s="36">
        <f t="shared" si="108"/>
        <v>785.4</v>
      </c>
      <c r="J250" s="74">
        <f t="shared" si="93"/>
        <v>73.969953750000002</v>
      </c>
    </row>
    <row r="251" spans="1:10" x14ac:dyDescent="0.25">
      <c r="A251" s="80">
        <v>3221</v>
      </c>
      <c r="B251" s="81" t="s">
        <v>135</v>
      </c>
      <c r="C251" s="38">
        <v>1216.8800000000001</v>
      </c>
      <c r="D251" s="38">
        <f>C251/7.5345</f>
        <v>161.50773110359015</v>
      </c>
      <c r="E251" s="42">
        <v>2000</v>
      </c>
      <c r="F251" s="38">
        <f>E251/7.5345</f>
        <v>265.44561682925212</v>
      </c>
      <c r="G251" s="38">
        <v>2000</v>
      </c>
      <c r="H251" s="42">
        <f>G251/7.5345</f>
        <v>265.44561682925212</v>
      </c>
      <c r="I251" s="42">
        <v>785.4</v>
      </c>
      <c r="J251" s="74">
        <f t="shared" si="93"/>
        <v>295.87981500000001</v>
      </c>
    </row>
    <row r="252" spans="1:10" ht="26.25" x14ac:dyDescent="0.25">
      <c r="A252" s="80">
        <v>3224</v>
      </c>
      <c r="B252" s="81" t="s">
        <v>158</v>
      </c>
      <c r="C252" s="38">
        <v>0</v>
      </c>
      <c r="D252" s="38">
        <f>C252/7.5345</f>
        <v>0</v>
      </c>
      <c r="E252" s="42">
        <v>1000</v>
      </c>
      <c r="F252" s="38">
        <f>E252/7.5345</f>
        <v>132.72280841462606</v>
      </c>
      <c r="G252" s="38">
        <v>1000</v>
      </c>
      <c r="H252" s="42">
        <f>G252/7.5345</f>
        <v>132.72280841462606</v>
      </c>
      <c r="I252" s="42">
        <v>0</v>
      </c>
      <c r="J252" s="74">
        <f t="shared" si="93"/>
        <v>0</v>
      </c>
    </row>
    <row r="253" spans="1:10" x14ac:dyDescent="0.25">
      <c r="A253" s="80">
        <v>3225</v>
      </c>
      <c r="B253" s="81" t="s">
        <v>137</v>
      </c>
      <c r="C253" s="38">
        <v>0</v>
      </c>
      <c r="D253" s="38">
        <f>C253/7.5345</f>
        <v>0</v>
      </c>
      <c r="E253" s="42">
        <v>5000</v>
      </c>
      <c r="F253" s="38">
        <f>E253/7.5345</f>
        <v>663.61404207313024</v>
      </c>
      <c r="G253" s="38">
        <v>5000</v>
      </c>
      <c r="H253" s="42">
        <f>G253/7.5345</f>
        <v>663.61404207313024</v>
      </c>
      <c r="I253" s="42">
        <v>0</v>
      </c>
      <c r="J253" s="74">
        <f t="shared" si="93"/>
        <v>0</v>
      </c>
    </row>
    <row r="254" spans="1:10" x14ac:dyDescent="0.25">
      <c r="A254" s="95">
        <v>323</v>
      </c>
      <c r="B254" s="96" t="s">
        <v>139</v>
      </c>
      <c r="C254" s="36">
        <f t="shared" ref="C254:I254" si="109">SUM(C255:C257)</f>
        <v>15102.41</v>
      </c>
      <c r="D254" s="36">
        <f t="shared" si="109"/>
        <v>2004.4342690291326</v>
      </c>
      <c r="E254" s="36">
        <f t="shared" si="109"/>
        <v>22000</v>
      </c>
      <c r="F254" s="36">
        <f t="shared" si="109"/>
        <v>2919.9017851217732</v>
      </c>
      <c r="G254" s="36">
        <f t="shared" si="109"/>
        <v>22000</v>
      </c>
      <c r="H254" s="36">
        <f t="shared" si="109"/>
        <v>2919.9017851217732</v>
      </c>
      <c r="I254" s="36">
        <f t="shared" si="109"/>
        <v>391.87</v>
      </c>
      <c r="J254" s="74">
        <f t="shared" si="93"/>
        <v>13.420656886363636</v>
      </c>
    </row>
    <row r="255" spans="1:10" x14ac:dyDescent="0.25">
      <c r="A255" s="80">
        <v>3231</v>
      </c>
      <c r="B255" s="81" t="s">
        <v>140</v>
      </c>
      <c r="C255" s="38">
        <v>7289.91</v>
      </c>
      <c r="D255" s="38">
        <f>C255/7.5345</f>
        <v>967.53732828986654</v>
      </c>
      <c r="E255" s="42">
        <v>8000</v>
      </c>
      <c r="F255" s="38">
        <f>E255/7.5345</f>
        <v>1061.7824673170085</v>
      </c>
      <c r="G255" s="38">
        <v>8000</v>
      </c>
      <c r="H255" s="42">
        <f>G255/7.5345</f>
        <v>1061.7824673170085</v>
      </c>
      <c r="I255" s="42">
        <v>391.87</v>
      </c>
      <c r="J255" s="74">
        <f t="shared" si="93"/>
        <v>36.906806437500002</v>
      </c>
    </row>
    <row r="256" spans="1:10" x14ac:dyDescent="0.25">
      <c r="A256" s="80">
        <v>3232</v>
      </c>
      <c r="B256" s="81" t="s">
        <v>159</v>
      </c>
      <c r="C256" s="38">
        <v>7812.5</v>
      </c>
      <c r="D256" s="38">
        <f>C256/7.5345</f>
        <v>1036.896940739266</v>
      </c>
      <c r="E256" s="42">
        <v>5000</v>
      </c>
      <c r="F256" s="38">
        <f>E256/7.5345</f>
        <v>663.61404207313024</v>
      </c>
      <c r="G256" s="38">
        <v>5000</v>
      </c>
      <c r="H256" s="42">
        <f>G256/7.5345</f>
        <v>663.61404207313024</v>
      </c>
      <c r="I256" s="42">
        <v>0</v>
      </c>
      <c r="J256" s="74">
        <f t="shared" si="93"/>
        <v>0</v>
      </c>
    </row>
    <row r="257" spans="1:10" x14ac:dyDescent="0.25">
      <c r="A257" s="80">
        <v>3239</v>
      </c>
      <c r="B257" s="81" t="s">
        <v>147</v>
      </c>
      <c r="C257" s="38">
        <v>0</v>
      </c>
      <c r="D257" s="38">
        <f>C257/7.5345</f>
        <v>0</v>
      </c>
      <c r="E257" s="42">
        <v>9000</v>
      </c>
      <c r="F257" s="38">
        <f>E257/7.5345</f>
        <v>1194.5052757316344</v>
      </c>
      <c r="G257" s="38">
        <v>9000</v>
      </c>
      <c r="H257" s="42">
        <f>G257/7.5345</f>
        <v>1194.5052757316344</v>
      </c>
      <c r="I257" s="42">
        <v>0</v>
      </c>
      <c r="J257" s="74">
        <f t="shared" si="93"/>
        <v>0</v>
      </c>
    </row>
    <row r="258" spans="1:10" ht="26.25" x14ac:dyDescent="0.25">
      <c r="A258" s="95">
        <v>329</v>
      </c>
      <c r="B258" s="96" t="s">
        <v>148</v>
      </c>
      <c r="C258" s="36">
        <f t="shared" ref="C258:I258" si="110">SUM(C259:C260)</f>
        <v>64406.39</v>
      </c>
      <c r="D258" s="36">
        <f t="shared" si="110"/>
        <v>8548.1969606476869</v>
      </c>
      <c r="E258" s="36">
        <f t="shared" si="110"/>
        <v>72000</v>
      </c>
      <c r="F258" s="36">
        <f t="shared" si="110"/>
        <v>9556.0422058530748</v>
      </c>
      <c r="G258" s="36">
        <f t="shared" si="110"/>
        <v>142000</v>
      </c>
      <c r="H258" s="36">
        <f t="shared" si="110"/>
        <v>18846.638794876897</v>
      </c>
      <c r="I258" s="36">
        <f t="shared" si="110"/>
        <v>29035.7</v>
      </c>
      <c r="J258" s="74">
        <f t="shared" si="93"/>
        <v>154.0630152464789</v>
      </c>
    </row>
    <row r="259" spans="1:10" x14ac:dyDescent="0.25">
      <c r="A259" s="115">
        <v>3292</v>
      </c>
      <c r="B259" s="81" t="s">
        <v>149</v>
      </c>
      <c r="C259" s="38">
        <v>15240</v>
      </c>
      <c r="D259" s="38">
        <f>C259/7.5345</f>
        <v>2022.6956002389009</v>
      </c>
      <c r="E259" s="42">
        <v>12000</v>
      </c>
      <c r="F259" s="38">
        <f>E259/7.5345</f>
        <v>1592.6737009755125</v>
      </c>
      <c r="G259" s="38">
        <v>12000</v>
      </c>
      <c r="H259" s="42">
        <f>G259/7.5345</f>
        <v>1592.6737009755125</v>
      </c>
      <c r="I259" s="42">
        <v>0</v>
      </c>
      <c r="J259" s="74">
        <f t="shared" si="93"/>
        <v>0</v>
      </c>
    </row>
    <row r="260" spans="1:10" ht="26.25" x14ac:dyDescent="0.25">
      <c r="A260" s="80">
        <v>3299</v>
      </c>
      <c r="B260" s="81" t="s">
        <v>148</v>
      </c>
      <c r="C260" s="38">
        <v>49166.39</v>
      </c>
      <c r="D260" s="38">
        <f>C260/7.5345</f>
        <v>6525.5013604087862</v>
      </c>
      <c r="E260" s="42">
        <v>60000</v>
      </c>
      <c r="F260" s="38">
        <f>E260/7.5345</f>
        <v>7963.3685048775624</v>
      </c>
      <c r="G260" s="38">
        <v>130000</v>
      </c>
      <c r="H260" s="42">
        <f>G260/7.5345</f>
        <v>17253.965093901385</v>
      </c>
      <c r="I260" s="42">
        <v>29035.7</v>
      </c>
      <c r="J260" s="74">
        <f t="shared" si="93"/>
        <v>168.28421665384619</v>
      </c>
    </row>
    <row r="261" spans="1:10" x14ac:dyDescent="0.25">
      <c r="A261" s="113" t="s">
        <v>40</v>
      </c>
      <c r="B261" s="114" t="s">
        <v>41</v>
      </c>
      <c r="C261" s="69">
        <f t="shared" ref="C261:I262" si="111">C262</f>
        <v>213490.98</v>
      </c>
      <c r="D261" s="69">
        <f t="shared" si="111"/>
        <v>28335.12243679076</v>
      </c>
      <c r="E261" s="69">
        <f t="shared" si="111"/>
        <v>91500</v>
      </c>
      <c r="F261" s="69">
        <f t="shared" si="111"/>
        <v>12144.136969938285</v>
      </c>
      <c r="G261" s="69">
        <f t="shared" si="111"/>
        <v>91500</v>
      </c>
      <c r="H261" s="69">
        <f t="shared" si="111"/>
        <v>12144.136969938285</v>
      </c>
      <c r="I261" s="69">
        <f t="shared" si="111"/>
        <v>10987.029999999999</v>
      </c>
      <c r="J261" s="70">
        <f t="shared" si="93"/>
        <v>90.471888016393422</v>
      </c>
    </row>
    <row r="262" spans="1:10" x14ac:dyDescent="0.25">
      <c r="A262" s="91">
        <v>3</v>
      </c>
      <c r="B262" s="99" t="s">
        <v>114</v>
      </c>
      <c r="C262" s="73">
        <f t="shared" si="111"/>
        <v>213490.98</v>
      </c>
      <c r="D262" s="73">
        <f t="shared" si="111"/>
        <v>28335.12243679076</v>
      </c>
      <c r="E262" s="73">
        <f t="shared" si="111"/>
        <v>91500</v>
      </c>
      <c r="F262" s="73">
        <f t="shared" si="111"/>
        <v>12144.136969938285</v>
      </c>
      <c r="G262" s="73">
        <f t="shared" si="111"/>
        <v>91500</v>
      </c>
      <c r="H262" s="73">
        <f t="shared" si="111"/>
        <v>12144.136969938285</v>
      </c>
      <c r="I262" s="73">
        <f t="shared" si="111"/>
        <v>10987.029999999999</v>
      </c>
      <c r="J262" s="135">
        <f t="shared" si="93"/>
        <v>90.471888016393422</v>
      </c>
    </row>
    <row r="263" spans="1:10" x14ac:dyDescent="0.25">
      <c r="A263" s="93">
        <v>32</v>
      </c>
      <c r="B263" s="94" t="s">
        <v>69</v>
      </c>
      <c r="C263" s="77">
        <f>C266+C269+C274</f>
        <v>213490.98</v>
      </c>
      <c r="D263" s="77">
        <f>D266+D269+D274</f>
        <v>28335.12243679076</v>
      </c>
      <c r="E263" s="77">
        <f>E266+E269+E274</f>
        <v>91500</v>
      </c>
      <c r="F263" s="77">
        <f>F266+F269+F274</f>
        <v>12144.136969938285</v>
      </c>
      <c r="G263" s="77">
        <f>G266+G269+G274</f>
        <v>91500</v>
      </c>
      <c r="H263" s="77">
        <f>H264+H266+H269+H274</f>
        <v>12144.136969938285</v>
      </c>
      <c r="I263" s="77">
        <f>I264+I266+I269+I274</f>
        <v>10987.029999999999</v>
      </c>
      <c r="J263" s="146">
        <f t="shared" si="93"/>
        <v>90.471888016393422</v>
      </c>
    </row>
    <row r="264" spans="1:10" x14ac:dyDescent="0.25">
      <c r="A264" s="95">
        <v>321</v>
      </c>
      <c r="B264" s="96" t="s">
        <v>131</v>
      </c>
      <c r="C264" s="116"/>
      <c r="D264" s="116"/>
      <c r="E264" s="116"/>
      <c r="F264" s="116"/>
      <c r="G264" s="116"/>
      <c r="H264" s="116">
        <f>H265</f>
        <v>0</v>
      </c>
      <c r="I264" s="116">
        <f>I265</f>
        <v>35</v>
      </c>
      <c r="J264" s="74">
        <v>0</v>
      </c>
    </row>
    <row r="265" spans="1:10" x14ac:dyDescent="0.25">
      <c r="A265" s="80">
        <v>3213</v>
      </c>
      <c r="B265" s="81" t="s">
        <v>133</v>
      </c>
      <c r="C265" s="116"/>
      <c r="D265" s="116"/>
      <c r="E265" s="116"/>
      <c r="F265" s="116"/>
      <c r="G265" s="116"/>
      <c r="H265" s="117">
        <v>0</v>
      </c>
      <c r="I265" s="117">
        <v>35</v>
      </c>
      <c r="J265" s="118">
        <v>0</v>
      </c>
    </row>
    <row r="266" spans="1:10" x14ac:dyDescent="0.25">
      <c r="A266" s="95">
        <v>322</v>
      </c>
      <c r="B266" s="96" t="s">
        <v>115</v>
      </c>
      <c r="C266" s="36">
        <f t="shared" ref="C266:I266" si="112">SUM(C267:C268)</f>
        <v>516.20000000000005</v>
      </c>
      <c r="D266" s="36">
        <f t="shared" si="112"/>
        <v>68.511513703629973</v>
      </c>
      <c r="E266" s="36">
        <f t="shared" si="112"/>
        <v>7000</v>
      </c>
      <c r="F266" s="36">
        <f t="shared" si="112"/>
        <v>929.05965890238235</v>
      </c>
      <c r="G266" s="36">
        <f t="shared" si="112"/>
        <v>7000</v>
      </c>
      <c r="H266" s="36">
        <f t="shared" si="112"/>
        <v>929.05965890238235</v>
      </c>
      <c r="I266" s="36">
        <f t="shared" si="112"/>
        <v>430.56</v>
      </c>
      <c r="J266" s="74">
        <f t="shared" ref="J266:J327" si="113">I266/H266*100</f>
        <v>46.343633142857144</v>
      </c>
    </row>
    <row r="267" spans="1:10" x14ac:dyDescent="0.25">
      <c r="A267" s="80">
        <v>3221</v>
      </c>
      <c r="B267" s="81" t="s">
        <v>135</v>
      </c>
      <c r="C267" s="38">
        <v>516.20000000000005</v>
      </c>
      <c r="D267" s="38">
        <f>C267/7.5345</f>
        <v>68.511513703629973</v>
      </c>
      <c r="E267" s="42">
        <v>2000</v>
      </c>
      <c r="F267" s="38">
        <f>E267/7.5345</f>
        <v>265.44561682925212</v>
      </c>
      <c r="G267" s="38">
        <v>2000</v>
      </c>
      <c r="H267" s="42">
        <f>G267/7.5345</f>
        <v>265.44561682925212</v>
      </c>
      <c r="I267" s="42">
        <v>430.56</v>
      </c>
      <c r="J267" s="74">
        <f t="shared" si="113"/>
        <v>162.20271600000001</v>
      </c>
    </row>
    <row r="268" spans="1:10" x14ac:dyDescent="0.25">
      <c r="A268" s="80">
        <v>3225</v>
      </c>
      <c r="B268" s="81" t="s">
        <v>137</v>
      </c>
      <c r="C268" s="38">
        <v>0</v>
      </c>
      <c r="D268" s="38">
        <f>C268/7.5345</f>
        <v>0</v>
      </c>
      <c r="E268" s="42">
        <v>5000</v>
      </c>
      <c r="F268" s="38">
        <f>E268/7.5345</f>
        <v>663.61404207313024</v>
      </c>
      <c r="G268" s="38">
        <v>5000</v>
      </c>
      <c r="H268" s="42">
        <f>G268/7.5345</f>
        <v>663.61404207313024</v>
      </c>
      <c r="I268" s="42">
        <v>0</v>
      </c>
      <c r="J268" s="74">
        <f t="shared" si="113"/>
        <v>0</v>
      </c>
    </row>
    <row r="269" spans="1:10" x14ac:dyDescent="0.25">
      <c r="A269" s="95">
        <v>323</v>
      </c>
      <c r="B269" s="96" t="s">
        <v>139</v>
      </c>
      <c r="C269" s="36">
        <f t="shared" ref="C269:I269" si="114">SUM(C270:C273)</f>
        <v>11390</v>
      </c>
      <c r="D269" s="36">
        <f t="shared" si="114"/>
        <v>1511.7127878425906</v>
      </c>
      <c r="E269" s="36">
        <f t="shared" si="114"/>
        <v>14500</v>
      </c>
      <c r="F269" s="36">
        <f t="shared" si="114"/>
        <v>1924.4807220120776</v>
      </c>
      <c r="G269" s="36">
        <f t="shared" si="114"/>
        <v>14500</v>
      </c>
      <c r="H269" s="36">
        <f t="shared" si="114"/>
        <v>1924.4807220120776</v>
      </c>
      <c r="I269" s="36">
        <f t="shared" si="114"/>
        <v>1327.5</v>
      </c>
      <c r="J269" s="74">
        <f t="shared" si="113"/>
        <v>68.979646551724144</v>
      </c>
    </row>
    <row r="270" spans="1:10" x14ac:dyDescent="0.25">
      <c r="A270" s="80">
        <v>3231</v>
      </c>
      <c r="B270" s="81" t="s">
        <v>140</v>
      </c>
      <c r="C270" s="38">
        <v>0</v>
      </c>
      <c r="D270" s="38">
        <f>C270/7.5345</f>
        <v>0</v>
      </c>
      <c r="E270" s="42">
        <v>500</v>
      </c>
      <c r="F270" s="38">
        <f>E270/7.5345</f>
        <v>66.361404207313029</v>
      </c>
      <c r="G270" s="38">
        <v>500</v>
      </c>
      <c r="H270" s="42">
        <f>G270/7.5345</f>
        <v>66.361404207313029</v>
      </c>
      <c r="I270" s="42">
        <v>0</v>
      </c>
      <c r="J270" s="74">
        <f t="shared" si="113"/>
        <v>0</v>
      </c>
    </row>
    <row r="271" spans="1:10" x14ac:dyDescent="0.25">
      <c r="A271" s="80">
        <v>3232</v>
      </c>
      <c r="B271" s="81" t="s">
        <v>159</v>
      </c>
      <c r="C271" s="38">
        <v>0</v>
      </c>
      <c r="D271" s="38">
        <f>C271/7.5345</f>
        <v>0</v>
      </c>
      <c r="E271" s="42">
        <v>5000</v>
      </c>
      <c r="F271" s="38">
        <f>E271/7.5345</f>
        <v>663.61404207313024</v>
      </c>
      <c r="G271" s="38">
        <v>5000</v>
      </c>
      <c r="H271" s="42">
        <f>G271/7.5345</f>
        <v>663.61404207313024</v>
      </c>
      <c r="I271" s="42">
        <v>0</v>
      </c>
      <c r="J271" s="74">
        <f t="shared" si="113"/>
        <v>0</v>
      </c>
    </row>
    <row r="272" spans="1:10" x14ac:dyDescent="0.25">
      <c r="A272" s="80">
        <v>3236</v>
      </c>
      <c r="B272" s="81" t="s">
        <v>144</v>
      </c>
      <c r="C272" s="38">
        <v>11390</v>
      </c>
      <c r="D272" s="38">
        <f>C272/7.5345</f>
        <v>1511.7127878425906</v>
      </c>
      <c r="E272" s="42">
        <v>0</v>
      </c>
      <c r="F272" s="38">
        <f>E272/7.5345</f>
        <v>0</v>
      </c>
      <c r="G272" s="38">
        <v>0</v>
      </c>
      <c r="H272" s="42">
        <f>G272/7.5345</f>
        <v>0</v>
      </c>
      <c r="I272" s="42">
        <v>0</v>
      </c>
      <c r="J272" s="74">
        <v>0</v>
      </c>
    </row>
    <row r="273" spans="1:10" x14ac:dyDescent="0.25">
      <c r="A273" s="80">
        <v>3239</v>
      </c>
      <c r="B273" s="81" t="s">
        <v>147</v>
      </c>
      <c r="C273" s="38">
        <v>0</v>
      </c>
      <c r="D273" s="38">
        <f>C273/7.5345</f>
        <v>0</v>
      </c>
      <c r="E273" s="42">
        <v>9000</v>
      </c>
      <c r="F273" s="38">
        <f>E273/7.5345</f>
        <v>1194.5052757316344</v>
      </c>
      <c r="G273" s="38">
        <v>9000</v>
      </c>
      <c r="H273" s="42">
        <f>G273/7.5345</f>
        <v>1194.5052757316344</v>
      </c>
      <c r="I273" s="42">
        <v>1327.5</v>
      </c>
      <c r="J273" s="74">
        <f t="shared" si="113"/>
        <v>111.133875</v>
      </c>
    </row>
    <row r="274" spans="1:10" ht="26.25" x14ac:dyDescent="0.25">
      <c r="A274" s="95">
        <v>329</v>
      </c>
      <c r="B274" s="96" t="s">
        <v>148</v>
      </c>
      <c r="C274" s="36">
        <f t="shared" ref="C274:I274" si="115">C275</f>
        <v>201584.78</v>
      </c>
      <c r="D274" s="36">
        <f t="shared" si="115"/>
        <v>26754.898135244541</v>
      </c>
      <c r="E274" s="36">
        <f t="shared" si="115"/>
        <v>70000</v>
      </c>
      <c r="F274" s="36">
        <f t="shared" si="115"/>
        <v>9290.596589023824</v>
      </c>
      <c r="G274" s="36">
        <f t="shared" si="115"/>
        <v>70000</v>
      </c>
      <c r="H274" s="36">
        <f t="shared" si="115"/>
        <v>9290.596589023824</v>
      </c>
      <c r="I274" s="36">
        <f t="shared" si="115"/>
        <v>9193.9699999999993</v>
      </c>
      <c r="J274" s="74">
        <f t="shared" si="113"/>
        <v>98.959952807142855</v>
      </c>
    </row>
    <row r="275" spans="1:10" ht="26.25" x14ac:dyDescent="0.25">
      <c r="A275" s="80">
        <v>3299</v>
      </c>
      <c r="B275" s="81" t="s">
        <v>148</v>
      </c>
      <c r="C275" s="38">
        <v>201584.78</v>
      </c>
      <c r="D275" s="38">
        <f>C275/7.5345</f>
        <v>26754.898135244541</v>
      </c>
      <c r="E275" s="42">
        <v>70000</v>
      </c>
      <c r="F275" s="38">
        <f>E275/7.5345</f>
        <v>9290.596589023824</v>
      </c>
      <c r="G275" s="38">
        <v>70000</v>
      </c>
      <c r="H275" s="42">
        <f>G275/7.5345</f>
        <v>9290.596589023824</v>
      </c>
      <c r="I275" s="42">
        <v>9193.9699999999993</v>
      </c>
      <c r="J275" s="74">
        <f t="shared" si="113"/>
        <v>98.959952807142855</v>
      </c>
    </row>
    <row r="276" spans="1:10" x14ac:dyDescent="0.25">
      <c r="A276" s="113" t="s">
        <v>42</v>
      </c>
      <c r="B276" s="114" t="s">
        <v>43</v>
      </c>
      <c r="C276" s="69">
        <f t="shared" ref="C276:I279" si="116">C277</f>
        <v>0</v>
      </c>
      <c r="D276" s="69">
        <f t="shared" si="116"/>
        <v>0</v>
      </c>
      <c r="E276" s="69">
        <f t="shared" si="116"/>
        <v>0</v>
      </c>
      <c r="F276" s="69">
        <f t="shared" si="116"/>
        <v>0</v>
      </c>
      <c r="G276" s="69">
        <f t="shared" si="116"/>
        <v>0</v>
      </c>
      <c r="H276" s="69">
        <f t="shared" si="116"/>
        <v>0</v>
      </c>
      <c r="I276" s="69">
        <f t="shared" si="116"/>
        <v>0</v>
      </c>
      <c r="J276" s="70">
        <v>0</v>
      </c>
    </row>
    <row r="277" spans="1:10" x14ac:dyDescent="0.25">
      <c r="A277" s="91">
        <v>3</v>
      </c>
      <c r="B277" s="99" t="s">
        <v>114</v>
      </c>
      <c r="C277" s="73">
        <f t="shared" si="116"/>
        <v>0</v>
      </c>
      <c r="D277" s="73">
        <f t="shared" si="116"/>
        <v>0</v>
      </c>
      <c r="E277" s="73">
        <f t="shared" si="116"/>
        <v>0</v>
      </c>
      <c r="F277" s="73">
        <f t="shared" si="116"/>
        <v>0</v>
      </c>
      <c r="G277" s="73">
        <f t="shared" si="116"/>
        <v>0</v>
      </c>
      <c r="H277" s="73">
        <f t="shared" si="116"/>
        <v>0</v>
      </c>
      <c r="I277" s="73">
        <f t="shared" si="116"/>
        <v>0</v>
      </c>
      <c r="J277" s="135">
        <v>0</v>
      </c>
    </row>
    <row r="278" spans="1:10" x14ac:dyDescent="0.25">
      <c r="A278" s="93">
        <v>32</v>
      </c>
      <c r="B278" s="94" t="s">
        <v>69</v>
      </c>
      <c r="C278" s="77">
        <f t="shared" si="116"/>
        <v>0</v>
      </c>
      <c r="D278" s="77">
        <f t="shared" si="116"/>
        <v>0</v>
      </c>
      <c r="E278" s="77">
        <f t="shared" si="116"/>
        <v>0</v>
      </c>
      <c r="F278" s="77">
        <f t="shared" si="116"/>
        <v>0</v>
      </c>
      <c r="G278" s="77">
        <f t="shared" si="116"/>
        <v>0</v>
      </c>
      <c r="H278" s="77">
        <f t="shared" si="116"/>
        <v>0</v>
      </c>
      <c r="I278" s="77">
        <f t="shared" si="116"/>
        <v>0</v>
      </c>
      <c r="J278" s="146">
        <v>0</v>
      </c>
    </row>
    <row r="279" spans="1:10" ht="26.25" x14ac:dyDescent="0.25">
      <c r="A279" s="95">
        <v>329</v>
      </c>
      <c r="B279" s="96" t="s">
        <v>148</v>
      </c>
      <c r="C279" s="36">
        <f t="shared" si="116"/>
        <v>0</v>
      </c>
      <c r="D279" s="36">
        <f t="shared" si="116"/>
        <v>0</v>
      </c>
      <c r="E279" s="36">
        <f t="shared" si="116"/>
        <v>0</v>
      </c>
      <c r="F279" s="36">
        <f t="shared" si="116"/>
        <v>0</v>
      </c>
      <c r="G279" s="36">
        <f t="shared" si="116"/>
        <v>0</v>
      </c>
      <c r="H279" s="36">
        <f t="shared" si="116"/>
        <v>0</v>
      </c>
      <c r="I279" s="36">
        <f t="shared" si="116"/>
        <v>0</v>
      </c>
      <c r="J279" s="74">
        <v>0</v>
      </c>
    </row>
    <row r="280" spans="1:10" ht="26.25" x14ac:dyDescent="0.25">
      <c r="A280" s="80">
        <v>3299</v>
      </c>
      <c r="B280" s="81" t="s">
        <v>148</v>
      </c>
      <c r="C280" s="38">
        <v>0</v>
      </c>
      <c r="D280" s="38">
        <f>C280/7.5345</f>
        <v>0</v>
      </c>
      <c r="E280" s="42">
        <v>0</v>
      </c>
      <c r="F280" s="38">
        <f>E280/7.5345</f>
        <v>0</v>
      </c>
      <c r="G280" s="38">
        <v>0</v>
      </c>
      <c r="H280" s="42">
        <f>G280/7.5345</f>
        <v>0</v>
      </c>
      <c r="I280" s="42">
        <v>0</v>
      </c>
      <c r="J280" s="74">
        <v>0</v>
      </c>
    </row>
    <row r="281" spans="1:10" ht="26.25" x14ac:dyDescent="0.25">
      <c r="A281" s="98" t="s">
        <v>201</v>
      </c>
      <c r="B281" s="109" t="s">
        <v>202</v>
      </c>
      <c r="C281" s="65">
        <f t="shared" ref="C281:G282" si="117">C282</f>
        <v>12625320.1</v>
      </c>
      <c r="D281" s="65">
        <f t="shared" si="117"/>
        <v>1675667.9408056275</v>
      </c>
      <c r="E281" s="65">
        <f t="shared" si="117"/>
        <v>14579500</v>
      </c>
      <c r="F281" s="65">
        <f t="shared" si="117"/>
        <v>1935032.1852810404</v>
      </c>
      <c r="G281" s="65">
        <f t="shared" si="117"/>
        <v>15229750</v>
      </c>
      <c r="H281" s="65">
        <v>2021335.19</v>
      </c>
      <c r="I281" s="65">
        <f>I282</f>
        <v>947612.68000000017</v>
      </c>
      <c r="J281" s="66">
        <f t="shared" si="113"/>
        <v>46.880531476820536</v>
      </c>
    </row>
    <row r="282" spans="1:10" x14ac:dyDescent="0.25">
      <c r="A282" s="113" t="s">
        <v>40</v>
      </c>
      <c r="B282" s="114" t="s">
        <v>41</v>
      </c>
      <c r="C282" s="69">
        <f t="shared" si="117"/>
        <v>12625320.1</v>
      </c>
      <c r="D282" s="69">
        <f t="shared" si="117"/>
        <v>1675667.9408056275</v>
      </c>
      <c r="E282" s="69">
        <f t="shared" si="117"/>
        <v>14579500</v>
      </c>
      <c r="F282" s="69">
        <f t="shared" si="117"/>
        <v>1935032.1852810404</v>
      </c>
      <c r="G282" s="69">
        <f t="shared" si="117"/>
        <v>15229750</v>
      </c>
      <c r="H282" s="69">
        <f>H283</f>
        <v>2021335.1914526508</v>
      </c>
      <c r="I282" s="69">
        <f>I283</f>
        <v>947612.68000000017</v>
      </c>
      <c r="J282" s="70">
        <f t="shared" si="113"/>
        <v>46.880531443129421</v>
      </c>
    </row>
    <row r="283" spans="1:10" x14ac:dyDescent="0.25">
      <c r="A283" s="91">
        <v>3</v>
      </c>
      <c r="B283" s="92" t="s">
        <v>114</v>
      </c>
      <c r="C283" s="73">
        <f>C284+C294</f>
        <v>12625320.1</v>
      </c>
      <c r="D283" s="73">
        <f>D284+D294</f>
        <v>1675667.9408056275</v>
      </c>
      <c r="E283" s="73">
        <f>E284+E294</f>
        <v>14579500</v>
      </c>
      <c r="F283" s="73">
        <f>F284+F294</f>
        <v>1935032.1852810404</v>
      </c>
      <c r="G283" s="73">
        <f>G284+G294</f>
        <v>15229750</v>
      </c>
      <c r="H283" s="73">
        <f>H284+H294+H300</f>
        <v>2021335.1914526508</v>
      </c>
      <c r="I283" s="73">
        <f>I284+I294+I300</f>
        <v>947612.68000000017</v>
      </c>
      <c r="J283" s="135">
        <f t="shared" si="113"/>
        <v>46.880531443129421</v>
      </c>
    </row>
    <row r="284" spans="1:10" x14ac:dyDescent="0.25">
      <c r="A284" s="93">
        <v>31</v>
      </c>
      <c r="B284" s="94" t="s">
        <v>68</v>
      </c>
      <c r="C284" s="77">
        <f t="shared" ref="C284:I284" si="118">C285+C289+C291</f>
        <v>12269567.91</v>
      </c>
      <c r="D284" s="77">
        <f t="shared" si="118"/>
        <v>1628451.5110491738</v>
      </c>
      <c r="E284" s="77">
        <f t="shared" si="118"/>
        <v>14145000</v>
      </c>
      <c r="F284" s="77">
        <f t="shared" si="118"/>
        <v>1877364.1250248854</v>
      </c>
      <c r="G284" s="77">
        <f t="shared" si="118"/>
        <v>14792250</v>
      </c>
      <c r="H284" s="77">
        <f t="shared" si="118"/>
        <v>1963268.962771252</v>
      </c>
      <c r="I284" s="77">
        <f t="shared" si="118"/>
        <v>913426.27000000014</v>
      </c>
      <c r="J284" s="146">
        <f t="shared" si="113"/>
        <v>46.525783645591453</v>
      </c>
    </row>
    <row r="285" spans="1:10" x14ac:dyDescent="0.25">
      <c r="A285" s="95">
        <v>311</v>
      </c>
      <c r="B285" s="96" t="s">
        <v>172</v>
      </c>
      <c r="C285" s="36">
        <f t="shared" ref="C285:I285" si="119">SUM(C286:C288)</f>
        <v>10203312.77</v>
      </c>
      <c r="D285" s="36">
        <f t="shared" si="119"/>
        <v>1354212.3259672173</v>
      </c>
      <c r="E285" s="36">
        <f t="shared" si="119"/>
        <v>11795000</v>
      </c>
      <c r="F285" s="36">
        <f t="shared" si="119"/>
        <v>1565465.525250514</v>
      </c>
      <c r="G285" s="36">
        <f t="shared" si="119"/>
        <v>12420000</v>
      </c>
      <c r="H285" s="36">
        <f t="shared" si="119"/>
        <v>1648417.2805096554</v>
      </c>
      <c r="I285" s="36">
        <f t="shared" si="119"/>
        <v>757104.49000000011</v>
      </c>
      <c r="J285" s="74">
        <f t="shared" si="113"/>
        <v>45.929176971859917</v>
      </c>
    </row>
    <row r="286" spans="1:10" x14ac:dyDescent="0.25">
      <c r="A286" s="80">
        <v>3111</v>
      </c>
      <c r="B286" s="81" t="s">
        <v>173</v>
      </c>
      <c r="C286" s="38">
        <v>9598377.3200000003</v>
      </c>
      <c r="D286" s="38">
        <f>C286/7.5345</f>
        <v>1273923.5941336518</v>
      </c>
      <c r="E286" s="42">
        <v>11185000</v>
      </c>
      <c r="F286" s="38">
        <f>E286/7.5345</f>
        <v>1484504.6121175922</v>
      </c>
      <c r="G286" s="38">
        <v>11650000</v>
      </c>
      <c r="H286" s="42">
        <f>G286/7.5345</f>
        <v>1546220.7180303934</v>
      </c>
      <c r="I286" s="42">
        <v>706062.92</v>
      </c>
      <c r="J286" s="74">
        <f t="shared" si="113"/>
        <v>45.663786014935631</v>
      </c>
    </row>
    <row r="287" spans="1:10" x14ac:dyDescent="0.25">
      <c r="A287" s="80">
        <v>3113</v>
      </c>
      <c r="B287" s="81" t="s">
        <v>203</v>
      </c>
      <c r="C287" s="38">
        <v>234732.51</v>
      </c>
      <c r="D287" s="38">
        <f>C287/7.5345</f>
        <v>31154.357953414295</v>
      </c>
      <c r="E287" s="42">
        <v>200000</v>
      </c>
      <c r="F287" s="38">
        <f>E287/7.5345</f>
        <v>26544.56168292521</v>
      </c>
      <c r="G287" s="38">
        <v>350000</v>
      </c>
      <c r="H287" s="42">
        <f>G287/7.5345</f>
        <v>46452.982945119118</v>
      </c>
      <c r="I287" s="42">
        <v>19963.18</v>
      </c>
      <c r="J287" s="74">
        <f t="shared" si="113"/>
        <v>42.975022774285712</v>
      </c>
    </row>
    <row r="288" spans="1:10" x14ac:dyDescent="0.25">
      <c r="A288" s="80">
        <v>3114</v>
      </c>
      <c r="B288" s="81" t="s">
        <v>204</v>
      </c>
      <c r="C288" s="38">
        <v>370202.94</v>
      </c>
      <c r="D288" s="38">
        <f>C288/7.5345</f>
        <v>49134.373880151303</v>
      </c>
      <c r="E288" s="42">
        <v>410000</v>
      </c>
      <c r="F288" s="38">
        <f>E288/7.5345</f>
        <v>54416.351449996677</v>
      </c>
      <c r="G288" s="38">
        <v>420000</v>
      </c>
      <c r="H288" s="42">
        <f>G288/7.5345</f>
        <v>55743.57953414294</v>
      </c>
      <c r="I288" s="42">
        <v>31078.39</v>
      </c>
      <c r="J288" s="74">
        <f t="shared" si="113"/>
        <v>55.752411774999999</v>
      </c>
    </row>
    <row r="289" spans="1:10" x14ac:dyDescent="0.25">
      <c r="A289" s="95">
        <v>312</v>
      </c>
      <c r="B289" s="96" t="s">
        <v>174</v>
      </c>
      <c r="C289" s="36">
        <f t="shared" ref="C289:I289" si="120">C290</f>
        <v>408226.48</v>
      </c>
      <c r="D289" s="36">
        <f t="shared" si="120"/>
        <v>54180.964894817167</v>
      </c>
      <c r="E289" s="36">
        <f t="shared" si="120"/>
        <v>450000</v>
      </c>
      <c r="F289" s="36">
        <f t="shared" si="120"/>
        <v>59725.263786581723</v>
      </c>
      <c r="G289" s="36">
        <f t="shared" si="120"/>
        <v>450000</v>
      </c>
      <c r="H289" s="36">
        <f t="shared" si="120"/>
        <v>59725.263786581723</v>
      </c>
      <c r="I289" s="36">
        <f t="shared" si="120"/>
        <v>31856.28</v>
      </c>
      <c r="J289" s="74">
        <f t="shared" si="113"/>
        <v>53.338031480000005</v>
      </c>
    </row>
    <row r="290" spans="1:10" x14ac:dyDescent="0.25">
      <c r="A290" s="80">
        <v>3121</v>
      </c>
      <c r="B290" s="81" t="s">
        <v>174</v>
      </c>
      <c r="C290" s="38">
        <v>408226.48</v>
      </c>
      <c r="D290" s="38">
        <f>C290/7.5345</f>
        <v>54180.964894817167</v>
      </c>
      <c r="E290" s="42">
        <v>450000</v>
      </c>
      <c r="F290" s="38">
        <f>E290/7.5345</f>
        <v>59725.263786581723</v>
      </c>
      <c r="G290" s="38">
        <v>450000</v>
      </c>
      <c r="H290" s="42">
        <f>G290/7.5345</f>
        <v>59725.263786581723</v>
      </c>
      <c r="I290" s="42">
        <v>31856.28</v>
      </c>
      <c r="J290" s="74">
        <f t="shared" si="113"/>
        <v>53.338031480000005</v>
      </c>
    </row>
    <row r="291" spans="1:10" x14ac:dyDescent="0.25">
      <c r="A291" s="95">
        <v>313</v>
      </c>
      <c r="B291" s="96" t="s">
        <v>175</v>
      </c>
      <c r="C291" s="36">
        <f>C292</f>
        <v>1658028.66</v>
      </c>
      <c r="D291" s="36">
        <f>D292</f>
        <v>220058.22018713914</v>
      </c>
      <c r="E291" s="36">
        <f>E292</f>
        <v>1900000</v>
      </c>
      <c r="F291" s="36">
        <f>F292</f>
        <v>252173.3359877895</v>
      </c>
      <c r="G291" s="36">
        <f>G292</f>
        <v>1922250</v>
      </c>
      <c r="H291" s="36">
        <f>H292+H293</f>
        <v>255126.41847501491</v>
      </c>
      <c r="I291" s="36">
        <f>I292+I293</f>
        <v>124465.5</v>
      </c>
      <c r="J291" s="74">
        <f t="shared" si="113"/>
        <v>48.785814007023021</v>
      </c>
    </row>
    <row r="292" spans="1:10" x14ac:dyDescent="0.25">
      <c r="A292" s="80">
        <v>3132</v>
      </c>
      <c r="B292" s="81" t="s">
        <v>176</v>
      </c>
      <c r="C292" s="38">
        <v>1658028.66</v>
      </c>
      <c r="D292" s="38">
        <f>C292/7.5345</f>
        <v>220058.22018713914</v>
      </c>
      <c r="E292" s="42">
        <v>1900000</v>
      </c>
      <c r="F292" s="38">
        <f>E292/7.5345</f>
        <v>252173.3359877895</v>
      </c>
      <c r="G292" s="38">
        <v>1922250</v>
      </c>
      <c r="H292" s="42">
        <f>G292/7.5345</f>
        <v>255126.41847501491</v>
      </c>
      <c r="I292" s="42">
        <v>124309.37</v>
      </c>
      <c r="J292" s="118">
        <f t="shared" si="113"/>
        <v>48.724616895044868</v>
      </c>
    </row>
    <row r="293" spans="1:10" ht="26.25" x14ac:dyDescent="0.25">
      <c r="A293" s="80">
        <v>3133</v>
      </c>
      <c r="B293" s="81" t="s">
        <v>205</v>
      </c>
      <c r="C293" s="38"/>
      <c r="D293" s="38"/>
      <c r="E293" s="42"/>
      <c r="F293" s="38"/>
      <c r="G293" s="38"/>
      <c r="H293" s="42">
        <v>0</v>
      </c>
      <c r="I293" s="42">
        <v>156.13</v>
      </c>
      <c r="J293" s="118">
        <v>0</v>
      </c>
    </row>
    <row r="294" spans="1:10" x14ac:dyDescent="0.25">
      <c r="A294" s="93">
        <v>32</v>
      </c>
      <c r="B294" s="94" t="s">
        <v>69</v>
      </c>
      <c r="C294" s="77">
        <f t="shared" ref="C294:I294" si="121">C295+C297</f>
        <v>355752.19</v>
      </c>
      <c r="D294" s="77">
        <f t="shared" si="121"/>
        <v>47216.429756453646</v>
      </c>
      <c r="E294" s="77">
        <f t="shared" si="121"/>
        <v>434500</v>
      </c>
      <c r="F294" s="77">
        <f t="shared" si="121"/>
        <v>57668.060256155019</v>
      </c>
      <c r="G294" s="77">
        <f t="shared" si="121"/>
        <v>437500</v>
      </c>
      <c r="H294" s="77">
        <f t="shared" si="121"/>
        <v>58066.228681398898</v>
      </c>
      <c r="I294" s="77">
        <f t="shared" si="121"/>
        <v>30103.16</v>
      </c>
      <c r="J294" s="146">
        <f t="shared" si="113"/>
        <v>51.842802061714288</v>
      </c>
    </row>
    <row r="295" spans="1:10" x14ac:dyDescent="0.25">
      <c r="A295" s="95">
        <v>321</v>
      </c>
      <c r="B295" s="96" t="s">
        <v>131</v>
      </c>
      <c r="C295" s="36">
        <f t="shared" ref="C295:I295" si="122">C296</f>
        <v>337127.19</v>
      </c>
      <c r="D295" s="36">
        <f t="shared" si="122"/>
        <v>44744.467449731237</v>
      </c>
      <c r="E295" s="36">
        <f t="shared" si="122"/>
        <v>413500</v>
      </c>
      <c r="F295" s="36">
        <f t="shared" si="122"/>
        <v>54880.881279447873</v>
      </c>
      <c r="G295" s="36">
        <f t="shared" si="122"/>
        <v>415000</v>
      </c>
      <c r="H295" s="36">
        <f t="shared" si="122"/>
        <v>55079.965492069809</v>
      </c>
      <c r="I295" s="36">
        <f t="shared" si="122"/>
        <v>26373.26</v>
      </c>
      <c r="J295" s="74">
        <f t="shared" si="113"/>
        <v>47.881765655421688</v>
      </c>
    </row>
    <row r="296" spans="1:10" x14ac:dyDescent="0.25">
      <c r="A296" s="80">
        <v>3212</v>
      </c>
      <c r="B296" s="81" t="s">
        <v>177</v>
      </c>
      <c r="C296" s="38">
        <v>337127.19</v>
      </c>
      <c r="D296" s="38">
        <f>C296/7.5345</f>
        <v>44744.467449731237</v>
      </c>
      <c r="E296" s="42">
        <v>413500</v>
      </c>
      <c r="F296" s="38">
        <f>E296/7.5345</f>
        <v>54880.881279447873</v>
      </c>
      <c r="G296" s="38">
        <v>415000</v>
      </c>
      <c r="H296" s="42">
        <f>G296/7.5345</f>
        <v>55079.965492069809</v>
      </c>
      <c r="I296" s="42">
        <v>26373.26</v>
      </c>
      <c r="J296" s="74">
        <f t="shared" si="113"/>
        <v>47.881765655421688</v>
      </c>
    </row>
    <row r="297" spans="1:10" ht="26.25" x14ac:dyDescent="0.25">
      <c r="A297" s="95">
        <v>329</v>
      </c>
      <c r="B297" s="96" t="s">
        <v>148</v>
      </c>
      <c r="C297" s="36">
        <f>C298</f>
        <v>18625</v>
      </c>
      <c r="D297" s="36">
        <f>D298</f>
        <v>2471.9623067224102</v>
      </c>
      <c r="E297" s="36">
        <f>E298</f>
        <v>21000</v>
      </c>
      <c r="F297" s="36">
        <f>F298</f>
        <v>2787.1789767071468</v>
      </c>
      <c r="G297" s="36">
        <f>G298</f>
        <v>22500</v>
      </c>
      <c r="H297" s="36">
        <f>H298+H299</f>
        <v>2986.2631893290859</v>
      </c>
      <c r="I297" s="36">
        <f>I298+I299</f>
        <v>3729.9</v>
      </c>
      <c r="J297" s="74">
        <f t="shared" si="113"/>
        <v>124.90191800000001</v>
      </c>
    </row>
    <row r="298" spans="1:10" x14ac:dyDescent="0.25">
      <c r="A298" s="80">
        <v>3295</v>
      </c>
      <c r="B298" s="81" t="s">
        <v>152</v>
      </c>
      <c r="C298" s="38">
        <v>18625</v>
      </c>
      <c r="D298" s="38">
        <f>C298/7.5345</f>
        <v>2471.9623067224102</v>
      </c>
      <c r="E298" s="42">
        <v>21000</v>
      </c>
      <c r="F298" s="38">
        <f>E298/7.5345</f>
        <v>2787.1789767071468</v>
      </c>
      <c r="G298" s="38">
        <v>22500</v>
      </c>
      <c r="H298" s="42">
        <f>G298/7.5345</f>
        <v>2986.2631893290859</v>
      </c>
      <c r="I298" s="42">
        <v>1542.04</v>
      </c>
      <c r="J298" s="118">
        <f t="shared" si="113"/>
        <v>51.637779466666665</v>
      </c>
    </row>
    <row r="299" spans="1:10" x14ac:dyDescent="0.25">
      <c r="A299" s="80">
        <v>3296</v>
      </c>
      <c r="B299" s="81" t="s">
        <v>206</v>
      </c>
      <c r="C299" s="38"/>
      <c r="D299" s="38"/>
      <c r="E299" s="42"/>
      <c r="F299" s="38"/>
      <c r="G299" s="38"/>
      <c r="H299" s="42">
        <v>0</v>
      </c>
      <c r="I299" s="42">
        <v>2187.86</v>
      </c>
      <c r="J299" s="118">
        <v>0</v>
      </c>
    </row>
    <row r="300" spans="1:10" x14ac:dyDescent="0.25">
      <c r="A300" s="93">
        <v>34</v>
      </c>
      <c r="B300" s="94" t="s">
        <v>153</v>
      </c>
      <c r="C300" s="38"/>
      <c r="D300" s="38"/>
      <c r="E300" s="42"/>
      <c r="F300" s="38"/>
      <c r="G300" s="38"/>
      <c r="H300" s="145">
        <f>H301</f>
        <v>0</v>
      </c>
      <c r="I300" s="145">
        <f>I301</f>
        <v>4083.25</v>
      </c>
      <c r="J300" s="146">
        <v>0</v>
      </c>
    </row>
    <row r="301" spans="1:10" x14ac:dyDescent="0.25">
      <c r="A301" s="95">
        <v>343</v>
      </c>
      <c r="B301" s="96" t="s">
        <v>154</v>
      </c>
      <c r="C301" s="38"/>
      <c r="D301" s="38"/>
      <c r="E301" s="42"/>
      <c r="F301" s="38"/>
      <c r="G301" s="38"/>
      <c r="H301" s="119">
        <f>H302</f>
        <v>0</v>
      </c>
      <c r="I301" s="119">
        <f>I302</f>
        <v>4083.25</v>
      </c>
      <c r="J301" s="74">
        <v>0</v>
      </c>
    </row>
    <row r="302" spans="1:10" x14ac:dyDescent="0.25">
      <c r="A302" s="80">
        <v>3433</v>
      </c>
      <c r="B302" s="81" t="s">
        <v>207</v>
      </c>
      <c r="C302" s="38"/>
      <c r="D302" s="38"/>
      <c r="E302" s="42"/>
      <c r="F302" s="38"/>
      <c r="G302" s="38"/>
      <c r="H302" s="42">
        <v>0</v>
      </c>
      <c r="I302" s="42">
        <v>4083.25</v>
      </c>
      <c r="J302" s="118">
        <v>0</v>
      </c>
    </row>
    <row r="303" spans="1:10" ht="15" customHeight="1" x14ac:dyDescent="0.25">
      <c r="A303" s="110" t="s">
        <v>187</v>
      </c>
      <c r="B303" s="120" t="s">
        <v>166</v>
      </c>
      <c r="C303" s="65">
        <f t="shared" ref="C303:G307" si="123">C304</f>
        <v>454.84</v>
      </c>
      <c r="D303" s="65">
        <f t="shared" si="123"/>
        <v>60.367642179308504</v>
      </c>
      <c r="E303" s="65">
        <f t="shared" si="123"/>
        <v>2000</v>
      </c>
      <c r="F303" s="65">
        <f t="shared" si="123"/>
        <v>265.44561682925212</v>
      </c>
      <c r="G303" s="65">
        <f t="shared" si="123"/>
        <v>4000</v>
      </c>
      <c r="H303" s="65">
        <v>530.89</v>
      </c>
      <c r="I303" s="65">
        <f>I304</f>
        <v>0</v>
      </c>
      <c r="J303" s="66">
        <f t="shared" si="113"/>
        <v>0</v>
      </c>
    </row>
    <row r="304" spans="1:10" x14ac:dyDescent="0.25">
      <c r="A304" s="121" t="s">
        <v>40</v>
      </c>
      <c r="B304" s="122" t="s">
        <v>41</v>
      </c>
      <c r="C304" s="69">
        <f t="shared" si="123"/>
        <v>454.84</v>
      </c>
      <c r="D304" s="69">
        <f t="shared" si="123"/>
        <v>60.367642179308504</v>
      </c>
      <c r="E304" s="69">
        <f t="shared" si="123"/>
        <v>2000</v>
      </c>
      <c r="F304" s="69">
        <f t="shared" si="123"/>
        <v>265.44561682925212</v>
      </c>
      <c r="G304" s="69">
        <f t="shared" si="123"/>
        <v>4000</v>
      </c>
      <c r="H304" s="69">
        <f>H305</f>
        <v>530.89123365850423</v>
      </c>
      <c r="I304" s="69">
        <f>I305</f>
        <v>0</v>
      </c>
      <c r="J304" s="70">
        <f t="shared" si="113"/>
        <v>0</v>
      </c>
    </row>
    <row r="305" spans="1:10" ht="30" customHeight="1" x14ac:dyDescent="0.25">
      <c r="A305" s="91">
        <v>3</v>
      </c>
      <c r="B305" s="99" t="s">
        <v>114</v>
      </c>
      <c r="C305" s="73">
        <f t="shared" si="123"/>
        <v>454.84</v>
      </c>
      <c r="D305" s="73">
        <f t="shared" si="123"/>
        <v>60.367642179308504</v>
      </c>
      <c r="E305" s="73">
        <f t="shared" si="123"/>
        <v>2000</v>
      </c>
      <c r="F305" s="73">
        <f t="shared" si="123"/>
        <v>265.44561682925212</v>
      </c>
      <c r="G305" s="73">
        <f t="shared" si="123"/>
        <v>4000</v>
      </c>
      <c r="H305" s="73">
        <f>H306</f>
        <v>530.89123365850423</v>
      </c>
      <c r="I305" s="73">
        <f>I306</f>
        <v>0</v>
      </c>
      <c r="J305" s="135">
        <f t="shared" si="113"/>
        <v>0</v>
      </c>
    </row>
    <row r="306" spans="1:10" ht="15" customHeight="1" x14ac:dyDescent="0.25">
      <c r="A306" s="75">
        <v>32</v>
      </c>
      <c r="B306" s="76" t="s">
        <v>69</v>
      </c>
      <c r="C306" s="77">
        <f t="shared" si="123"/>
        <v>454.84</v>
      </c>
      <c r="D306" s="77">
        <f t="shared" si="123"/>
        <v>60.367642179308504</v>
      </c>
      <c r="E306" s="77">
        <f t="shared" si="123"/>
        <v>2000</v>
      </c>
      <c r="F306" s="77">
        <f t="shared" si="123"/>
        <v>265.44561682925212</v>
      </c>
      <c r="G306" s="77">
        <f t="shared" si="123"/>
        <v>4000</v>
      </c>
      <c r="H306" s="77">
        <f>H307</f>
        <v>530.89123365850423</v>
      </c>
      <c r="I306" s="77">
        <f>I307</f>
        <v>0</v>
      </c>
      <c r="J306" s="146">
        <f t="shared" si="113"/>
        <v>0</v>
      </c>
    </row>
    <row r="307" spans="1:10" ht="26.25" x14ac:dyDescent="0.25">
      <c r="A307" s="95">
        <v>329</v>
      </c>
      <c r="B307" s="96" t="s">
        <v>148</v>
      </c>
      <c r="C307" s="36">
        <f t="shared" si="123"/>
        <v>454.84</v>
      </c>
      <c r="D307" s="36">
        <f t="shared" si="123"/>
        <v>60.367642179308504</v>
      </c>
      <c r="E307" s="36">
        <f t="shared" si="123"/>
        <v>2000</v>
      </c>
      <c r="F307" s="36">
        <f t="shared" si="123"/>
        <v>265.44561682925212</v>
      </c>
      <c r="G307" s="36">
        <f t="shared" si="123"/>
        <v>4000</v>
      </c>
      <c r="H307" s="36">
        <f>H308</f>
        <v>530.89123365850423</v>
      </c>
      <c r="I307" s="36">
        <f>I308</f>
        <v>0</v>
      </c>
      <c r="J307" s="74">
        <f t="shared" si="113"/>
        <v>0</v>
      </c>
    </row>
    <row r="308" spans="1:10" ht="26.25" x14ac:dyDescent="0.25">
      <c r="A308" s="80">
        <v>3299</v>
      </c>
      <c r="B308" s="81" t="s">
        <v>148</v>
      </c>
      <c r="C308" s="38">
        <v>454.84</v>
      </c>
      <c r="D308" s="38">
        <f>C308/7.5345</f>
        <v>60.367642179308504</v>
      </c>
      <c r="E308" s="42">
        <v>2000</v>
      </c>
      <c r="F308" s="38">
        <f>E308/7.5345</f>
        <v>265.44561682925212</v>
      </c>
      <c r="G308" s="38">
        <v>4000</v>
      </c>
      <c r="H308" s="42">
        <f>G308/7.5345</f>
        <v>530.89123365850423</v>
      </c>
      <c r="I308" s="42">
        <v>0</v>
      </c>
      <c r="J308" s="74">
        <f t="shared" si="113"/>
        <v>0</v>
      </c>
    </row>
    <row r="309" spans="1:10" ht="15" customHeight="1" x14ac:dyDescent="0.25">
      <c r="A309" s="104" t="s">
        <v>208</v>
      </c>
      <c r="B309" s="123" t="s">
        <v>168</v>
      </c>
      <c r="C309" s="65">
        <f>C310+C315</f>
        <v>0</v>
      </c>
      <c r="D309" s="65">
        <f>D310+D315</f>
        <v>0</v>
      </c>
      <c r="E309" s="65">
        <f>E310+E315</f>
        <v>500</v>
      </c>
      <c r="F309" s="65">
        <f>F310+F315</f>
        <v>66.361404207313029</v>
      </c>
      <c r="G309" s="65">
        <f>G310+G315</f>
        <v>2500</v>
      </c>
      <c r="H309" s="65">
        <v>331.81</v>
      </c>
      <c r="I309" s="65">
        <f>I310+I315</f>
        <v>1756.89</v>
      </c>
      <c r="J309" s="66">
        <f t="shared" si="113"/>
        <v>529.48675446791844</v>
      </c>
    </row>
    <row r="310" spans="1:10" x14ac:dyDescent="0.25">
      <c r="A310" s="124" t="s">
        <v>45</v>
      </c>
      <c r="B310" s="125" t="s">
        <v>46</v>
      </c>
      <c r="C310" s="69">
        <f t="shared" ref="C310:I313" si="124">C311</f>
        <v>0</v>
      </c>
      <c r="D310" s="69">
        <f t="shared" si="124"/>
        <v>0</v>
      </c>
      <c r="E310" s="69">
        <f t="shared" si="124"/>
        <v>500</v>
      </c>
      <c r="F310" s="69">
        <f t="shared" si="124"/>
        <v>66.361404207313029</v>
      </c>
      <c r="G310" s="69">
        <f t="shared" si="124"/>
        <v>500</v>
      </c>
      <c r="H310" s="69">
        <f t="shared" si="124"/>
        <v>66.361404207313029</v>
      </c>
      <c r="I310" s="69">
        <f t="shared" si="124"/>
        <v>0</v>
      </c>
      <c r="J310" s="70">
        <f t="shared" si="113"/>
        <v>0</v>
      </c>
    </row>
    <row r="311" spans="1:10" x14ac:dyDescent="0.25">
      <c r="A311" s="71">
        <v>3</v>
      </c>
      <c r="B311" s="72" t="s">
        <v>114</v>
      </c>
      <c r="C311" s="73">
        <f t="shared" si="124"/>
        <v>0</v>
      </c>
      <c r="D311" s="73">
        <f t="shared" si="124"/>
        <v>0</v>
      </c>
      <c r="E311" s="73">
        <f t="shared" si="124"/>
        <v>500</v>
      </c>
      <c r="F311" s="73">
        <f t="shared" si="124"/>
        <v>66.361404207313029</v>
      </c>
      <c r="G311" s="73">
        <f t="shared" si="124"/>
        <v>500</v>
      </c>
      <c r="H311" s="73">
        <f t="shared" si="124"/>
        <v>66.361404207313029</v>
      </c>
      <c r="I311" s="73">
        <f t="shared" si="124"/>
        <v>0</v>
      </c>
      <c r="J311" s="135">
        <f t="shared" si="113"/>
        <v>0</v>
      </c>
    </row>
    <row r="312" spans="1:10" x14ac:dyDescent="0.25">
      <c r="A312" s="75">
        <v>32</v>
      </c>
      <c r="B312" s="76" t="s">
        <v>69</v>
      </c>
      <c r="C312" s="77">
        <f t="shared" si="124"/>
        <v>0</v>
      </c>
      <c r="D312" s="77">
        <f t="shared" si="124"/>
        <v>0</v>
      </c>
      <c r="E312" s="77">
        <f t="shared" si="124"/>
        <v>500</v>
      </c>
      <c r="F312" s="77">
        <f t="shared" si="124"/>
        <v>66.361404207313029</v>
      </c>
      <c r="G312" s="77">
        <f t="shared" si="124"/>
        <v>500</v>
      </c>
      <c r="H312" s="77">
        <f t="shared" si="124"/>
        <v>66.361404207313029</v>
      </c>
      <c r="I312" s="77">
        <f t="shared" si="124"/>
        <v>0</v>
      </c>
      <c r="J312" s="146">
        <f t="shared" si="113"/>
        <v>0</v>
      </c>
    </row>
    <row r="313" spans="1:10" ht="26.25" x14ac:dyDescent="0.25">
      <c r="A313" s="95">
        <v>329</v>
      </c>
      <c r="B313" s="96" t="s">
        <v>148</v>
      </c>
      <c r="C313" s="36">
        <f t="shared" si="124"/>
        <v>0</v>
      </c>
      <c r="D313" s="36">
        <f t="shared" si="124"/>
        <v>0</v>
      </c>
      <c r="E313" s="36">
        <f t="shared" si="124"/>
        <v>500</v>
      </c>
      <c r="F313" s="36">
        <f t="shared" si="124"/>
        <v>66.361404207313029</v>
      </c>
      <c r="G313" s="36">
        <f t="shared" si="124"/>
        <v>500</v>
      </c>
      <c r="H313" s="36">
        <f t="shared" si="124"/>
        <v>66.361404207313029</v>
      </c>
      <c r="I313" s="36">
        <f t="shared" si="124"/>
        <v>0</v>
      </c>
      <c r="J313" s="74">
        <f t="shared" si="113"/>
        <v>0</v>
      </c>
    </row>
    <row r="314" spans="1:10" ht="26.25" x14ac:dyDescent="0.25">
      <c r="A314" s="80">
        <v>3299</v>
      </c>
      <c r="B314" s="81" t="s">
        <v>148</v>
      </c>
      <c r="C314" s="38">
        <v>0</v>
      </c>
      <c r="D314" s="38">
        <f>C314/7.5345</f>
        <v>0</v>
      </c>
      <c r="E314" s="42">
        <v>500</v>
      </c>
      <c r="F314" s="38">
        <f>E314/7.5345</f>
        <v>66.361404207313029</v>
      </c>
      <c r="G314" s="38">
        <v>500</v>
      </c>
      <c r="H314" s="42">
        <f>G314/7.5345</f>
        <v>66.361404207313029</v>
      </c>
      <c r="I314" s="42">
        <v>0</v>
      </c>
      <c r="J314" s="74">
        <f t="shared" si="113"/>
        <v>0</v>
      </c>
    </row>
    <row r="315" spans="1:10" x14ac:dyDescent="0.25">
      <c r="A315" s="126" t="s">
        <v>48</v>
      </c>
      <c r="B315" s="127" t="s">
        <v>49</v>
      </c>
      <c r="C315" s="69">
        <f t="shared" ref="C315:I318" si="125">C316</f>
        <v>0</v>
      </c>
      <c r="D315" s="69">
        <f t="shared" si="125"/>
        <v>0</v>
      </c>
      <c r="E315" s="69">
        <f t="shared" si="125"/>
        <v>0</v>
      </c>
      <c r="F315" s="69">
        <f t="shared" si="125"/>
        <v>0</v>
      </c>
      <c r="G315" s="69">
        <f t="shared" si="125"/>
        <v>2000</v>
      </c>
      <c r="H315" s="69">
        <f t="shared" si="125"/>
        <v>265.44561682925212</v>
      </c>
      <c r="I315" s="69">
        <f t="shared" si="125"/>
        <v>1756.89</v>
      </c>
      <c r="J315" s="70">
        <f t="shared" si="113"/>
        <v>661.86438524999994</v>
      </c>
    </row>
    <row r="316" spans="1:10" x14ac:dyDescent="0.25">
      <c r="A316" s="71">
        <v>3</v>
      </c>
      <c r="B316" s="72" t="s">
        <v>114</v>
      </c>
      <c r="C316" s="73">
        <f t="shared" si="125"/>
        <v>0</v>
      </c>
      <c r="D316" s="73">
        <f t="shared" si="125"/>
        <v>0</v>
      </c>
      <c r="E316" s="73">
        <f t="shared" si="125"/>
        <v>0</v>
      </c>
      <c r="F316" s="73">
        <f t="shared" si="125"/>
        <v>0</v>
      </c>
      <c r="G316" s="73">
        <f t="shared" si="125"/>
        <v>2000</v>
      </c>
      <c r="H316" s="73">
        <f t="shared" si="125"/>
        <v>265.44561682925212</v>
      </c>
      <c r="I316" s="73">
        <f t="shared" si="125"/>
        <v>1756.89</v>
      </c>
      <c r="J316" s="135">
        <f t="shared" si="113"/>
        <v>661.86438524999994</v>
      </c>
    </row>
    <row r="317" spans="1:10" x14ac:dyDescent="0.25">
      <c r="A317" s="75">
        <v>32</v>
      </c>
      <c r="B317" s="76" t="s">
        <v>69</v>
      </c>
      <c r="C317" s="77">
        <f t="shared" si="125"/>
        <v>0</v>
      </c>
      <c r="D317" s="77">
        <f t="shared" si="125"/>
        <v>0</v>
      </c>
      <c r="E317" s="77">
        <f t="shared" si="125"/>
        <v>0</v>
      </c>
      <c r="F317" s="77">
        <f t="shared" si="125"/>
        <v>0</v>
      </c>
      <c r="G317" s="77">
        <f t="shared" si="125"/>
        <v>2000</v>
      </c>
      <c r="H317" s="77">
        <f t="shared" si="125"/>
        <v>265.44561682925212</v>
      </c>
      <c r="I317" s="77">
        <f t="shared" si="125"/>
        <v>1756.89</v>
      </c>
      <c r="J317" s="146">
        <f t="shared" si="113"/>
        <v>661.86438524999994</v>
      </c>
    </row>
    <row r="318" spans="1:10" ht="26.25" x14ac:dyDescent="0.25">
      <c r="A318" s="95">
        <v>329</v>
      </c>
      <c r="B318" s="96" t="s">
        <v>148</v>
      </c>
      <c r="C318" s="36">
        <f t="shared" si="125"/>
        <v>0</v>
      </c>
      <c r="D318" s="36">
        <f t="shared" si="125"/>
        <v>0</v>
      </c>
      <c r="E318" s="36">
        <f t="shared" si="125"/>
        <v>0</v>
      </c>
      <c r="F318" s="36">
        <f t="shared" si="125"/>
        <v>0</v>
      </c>
      <c r="G318" s="36">
        <f t="shared" si="125"/>
        <v>2000</v>
      </c>
      <c r="H318" s="36">
        <f t="shared" si="125"/>
        <v>265.44561682925212</v>
      </c>
      <c r="I318" s="36">
        <f t="shared" si="125"/>
        <v>1756.89</v>
      </c>
      <c r="J318" s="74">
        <f t="shared" si="113"/>
        <v>661.86438524999994</v>
      </c>
    </row>
    <row r="319" spans="1:10" ht="26.25" x14ac:dyDescent="0.25">
      <c r="A319" s="80">
        <v>3299</v>
      </c>
      <c r="B319" s="81" t="s">
        <v>148</v>
      </c>
      <c r="C319" s="38">
        <v>0</v>
      </c>
      <c r="D319" s="38">
        <f>C319/7.5345</f>
        <v>0</v>
      </c>
      <c r="E319" s="42">
        <v>0</v>
      </c>
      <c r="F319" s="38">
        <f>E319/7.5345</f>
        <v>0</v>
      </c>
      <c r="G319" s="38">
        <v>2000</v>
      </c>
      <c r="H319" s="42">
        <f>G319/7.5345</f>
        <v>265.44561682925212</v>
      </c>
      <c r="I319" s="42">
        <v>1756.89</v>
      </c>
      <c r="J319" s="74">
        <f t="shared" si="113"/>
        <v>661.86438524999994</v>
      </c>
    </row>
    <row r="320" spans="1:10" x14ac:dyDescent="0.25">
      <c r="A320" s="104" t="s">
        <v>209</v>
      </c>
      <c r="B320" s="104" t="s">
        <v>210</v>
      </c>
      <c r="C320" s="65">
        <f>C321+C327+C354</f>
        <v>569259.53</v>
      </c>
      <c r="D320" s="65">
        <f>D321+D327+D354</f>
        <v>75553.72353839007</v>
      </c>
      <c r="E320" s="65">
        <f>E321+E327+E354</f>
        <v>564200</v>
      </c>
      <c r="F320" s="65">
        <f>F321+F327+F354</f>
        <v>74882.208507532021</v>
      </c>
      <c r="G320" s="65">
        <f>G321+G327+G354</f>
        <v>625200</v>
      </c>
      <c r="H320" s="65">
        <v>82978.289999999994</v>
      </c>
      <c r="I320" s="65">
        <f>I321+I327+I354</f>
        <v>128762.29999999999</v>
      </c>
      <c r="J320" s="66">
        <f t="shared" si="113"/>
        <v>155.17588998278947</v>
      </c>
    </row>
    <row r="321" spans="1:10" ht="26.25" x14ac:dyDescent="0.25">
      <c r="A321" s="126" t="s">
        <v>64</v>
      </c>
      <c r="B321" s="128" t="s">
        <v>211</v>
      </c>
      <c r="C321" s="69">
        <f t="shared" ref="C321:I323" si="126">C322</f>
        <v>12199.929999999998</v>
      </c>
      <c r="D321" s="69">
        <f t="shared" si="126"/>
        <v>1619.2089720618485</v>
      </c>
      <c r="E321" s="69">
        <f t="shared" si="126"/>
        <v>15000</v>
      </c>
      <c r="F321" s="69">
        <f t="shared" si="126"/>
        <v>1990.8421262193906</v>
      </c>
      <c r="G321" s="69">
        <f t="shared" si="126"/>
        <v>15000</v>
      </c>
      <c r="H321" s="69">
        <f t="shared" si="126"/>
        <v>1990.8421262193906</v>
      </c>
      <c r="I321" s="69">
        <f t="shared" si="126"/>
        <v>0</v>
      </c>
      <c r="J321" s="70">
        <f t="shared" si="113"/>
        <v>0</v>
      </c>
    </row>
    <row r="322" spans="1:10" x14ac:dyDescent="0.25">
      <c r="A322" s="71">
        <v>3</v>
      </c>
      <c r="B322" s="72" t="s">
        <v>114</v>
      </c>
      <c r="C322" s="73">
        <f t="shared" si="126"/>
        <v>12199.929999999998</v>
      </c>
      <c r="D322" s="73">
        <f t="shared" si="126"/>
        <v>1619.2089720618485</v>
      </c>
      <c r="E322" s="73">
        <f t="shared" si="126"/>
        <v>15000</v>
      </c>
      <c r="F322" s="73">
        <f t="shared" si="126"/>
        <v>1990.8421262193906</v>
      </c>
      <c r="G322" s="73">
        <f t="shared" si="126"/>
        <v>15000</v>
      </c>
      <c r="H322" s="73">
        <f t="shared" si="126"/>
        <v>1990.8421262193906</v>
      </c>
      <c r="I322" s="73">
        <f t="shared" si="126"/>
        <v>0</v>
      </c>
      <c r="J322" s="135">
        <f t="shared" si="113"/>
        <v>0</v>
      </c>
    </row>
    <row r="323" spans="1:10" x14ac:dyDescent="0.25">
      <c r="A323" s="75">
        <v>32</v>
      </c>
      <c r="B323" s="76" t="s">
        <v>69</v>
      </c>
      <c r="C323" s="77">
        <f t="shared" si="126"/>
        <v>12199.929999999998</v>
      </c>
      <c r="D323" s="77">
        <f t="shared" si="126"/>
        <v>1619.2089720618485</v>
      </c>
      <c r="E323" s="77">
        <f t="shared" si="126"/>
        <v>15000</v>
      </c>
      <c r="F323" s="77">
        <f t="shared" si="126"/>
        <v>1990.8421262193906</v>
      </c>
      <c r="G323" s="77">
        <f t="shared" si="126"/>
        <v>15000</v>
      </c>
      <c r="H323" s="77">
        <f t="shared" si="126"/>
        <v>1990.8421262193906</v>
      </c>
      <c r="I323" s="77">
        <f t="shared" si="126"/>
        <v>0</v>
      </c>
      <c r="J323" s="146">
        <f t="shared" si="113"/>
        <v>0</v>
      </c>
    </row>
    <row r="324" spans="1:10" x14ac:dyDescent="0.25">
      <c r="A324" s="78">
        <v>322</v>
      </c>
      <c r="B324" s="79" t="s">
        <v>115</v>
      </c>
      <c r="C324" s="36">
        <f t="shared" ref="C324:I324" si="127">SUM(C325:C326)</f>
        <v>12199.929999999998</v>
      </c>
      <c r="D324" s="36">
        <f t="shared" si="127"/>
        <v>1619.2089720618485</v>
      </c>
      <c r="E324" s="36">
        <f t="shared" si="127"/>
        <v>15000</v>
      </c>
      <c r="F324" s="36">
        <f t="shared" si="127"/>
        <v>1990.8421262193906</v>
      </c>
      <c r="G324" s="36">
        <f t="shared" si="127"/>
        <v>15000</v>
      </c>
      <c r="H324" s="36">
        <f t="shared" si="127"/>
        <v>1990.8421262193906</v>
      </c>
      <c r="I324" s="36">
        <f t="shared" si="127"/>
        <v>0</v>
      </c>
      <c r="J324" s="74">
        <f t="shared" si="113"/>
        <v>0</v>
      </c>
    </row>
    <row r="325" spans="1:10" x14ac:dyDescent="0.25">
      <c r="A325" s="80">
        <v>3222</v>
      </c>
      <c r="B325" s="81" t="s">
        <v>116</v>
      </c>
      <c r="C325" s="38">
        <v>11632.88</v>
      </c>
      <c r="D325" s="38">
        <f>C325/7.5345</f>
        <v>1543.9485035503349</v>
      </c>
      <c r="E325" s="42">
        <v>12000</v>
      </c>
      <c r="F325" s="38">
        <f>E325/7.5345</f>
        <v>1592.6737009755125</v>
      </c>
      <c r="G325" s="38">
        <v>12000</v>
      </c>
      <c r="H325" s="42">
        <f>G325/7.5345</f>
        <v>1592.6737009755125</v>
      </c>
      <c r="I325" s="42">
        <v>0</v>
      </c>
      <c r="J325" s="74">
        <f t="shared" si="113"/>
        <v>0</v>
      </c>
    </row>
    <row r="326" spans="1:10" x14ac:dyDescent="0.25">
      <c r="A326" s="80">
        <v>3225</v>
      </c>
      <c r="B326" s="81" t="s">
        <v>137</v>
      </c>
      <c r="C326" s="38">
        <v>567.04999999999995</v>
      </c>
      <c r="D326" s="38">
        <f>C326/7.5345</f>
        <v>75.260468511513693</v>
      </c>
      <c r="E326" s="42">
        <v>3000</v>
      </c>
      <c r="F326" s="38">
        <f>E326/7.5345</f>
        <v>398.16842524387812</v>
      </c>
      <c r="G326" s="38">
        <v>3000</v>
      </c>
      <c r="H326" s="42">
        <f>G326/7.5345</f>
        <v>398.16842524387812</v>
      </c>
      <c r="I326" s="42">
        <v>0</v>
      </c>
      <c r="J326" s="74">
        <f t="shared" si="113"/>
        <v>0</v>
      </c>
    </row>
    <row r="327" spans="1:10" x14ac:dyDescent="0.25">
      <c r="A327" s="124" t="s">
        <v>48</v>
      </c>
      <c r="B327" s="125" t="s">
        <v>49</v>
      </c>
      <c r="C327" s="69">
        <f t="shared" ref="C327:I327" si="128">C328</f>
        <v>492739.60000000003</v>
      </c>
      <c r="D327" s="69">
        <f t="shared" si="128"/>
        <v>65397.78352909947</v>
      </c>
      <c r="E327" s="69">
        <f t="shared" si="128"/>
        <v>474200</v>
      </c>
      <c r="F327" s="69">
        <f t="shared" si="128"/>
        <v>62937.155750215679</v>
      </c>
      <c r="G327" s="69">
        <f t="shared" si="128"/>
        <v>535200</v>
      </c>
      <c r="H327" s="69">
        <f t="shared" si="128"/>
        <v>71033.238289203</v>
      </c>
      <c r="I327" s="69">
        <f t="shared" si="128"/>
        <v>23239.519999999997</v>
      </c>
      <c r="J327" s="70">
        <f t="shared" si="113"/>
        <v>32.716402292379207</v>
      </c>
    </row>
    <row r="328" spans="1:10" x14ac:dyDescent="0.25">
      <c r="A328" s="71">
        <v>3</v>
      </c>
      <c r="B328" s="72" t="s">
        <v>114</v>
      </c>
      <c r="C328" s="73">
        <f t="shared" ref="C328:I328" si="129">C329+C351</f>
        <v>492739.60000000003</v>
      </c>
      <c r="D328" s="73">
        <f t="shared" si="129"/>
        <v>65397.78352909947</v>
      </c>
      <c r="E328" s="73">
        <f t="shared" si="129"/>
        <v>474200</v>
      </c>
      <c r="F328" s="73">
        <f t="shared" si="129"/>
        <v>62937.155750215679</v>
      </c>
      <c r="G328" s="73">
        <f t="shared" si="129"/>
        <v>535200</v>
      </c>
      <c r="H328" s="73">
        <f t="shared" si="129"/>
        <v>71033.238289203</v>
      </c>
      <c r="I328" s="73">
        <f t="shared" si="129"/>
        <v>23239.519999999997</v>
      </c>
      <c r="J328" s="135">
        <f t="shared" ref="J328:J356" si="130">I328/H328*100</f>
        <v>32.716402292379207</v>
      </c>
    </row>
    <row r="329" spans="1:10" x14ac:dyDescent="0.25">
      <c r="A329" s="75">
        <v>32</v>
      </c>
      <c r="B329" s="76" t="s">
        <v>69</v>
      </c>
      <c r="C329" s="77">
        <f t="shared" ref="C329:I329" si="131">C330+C334+C341+C349</f>
        <v>491134.08</v>
      </c>
      <c r="D329" s="77">
        <f t="shared" si="131"/>
        <v>65184.694405733622</v>
      </c>
      <c r="E329" s="77">
        <f t="shared" si="131"/>
        <v>472200</v>
      </c>
      <c r="F329" s="77">
        <f t="shared" si="131"/>
        <v>62671.710133386427</v>
      </c>
      <c r="G329" s="77">
        <f t="shared" si="131"/>
        <v>531200</v>
      </c>
      <c r="H329" s="77">
        <f t="shared" si="131"/>
        <v>70502.347055544495</v>
      </c>
      <c r="I329" s="77">
        <f t="shared" si="131"/>
        <v>23239.519999999997</v>
      </c>
      <c r="J329" s="146">
        <f t="shared" si="130"/>
        <v>32.962760774036354</v>
      </c>
    </row>
    <row r="330" spans="1:10" x14ac:dyDescent="0.25">
      <c r="A330" s="78">
        <v>321</v>
      </c>
      <c r="B330" s="79" t="s">
        <v>131</v>
      </c>
      <c r="C330" s="36">
        <f t="shared" ref="C330:I330" si="132">SUM(C331:C333)</f>
        <v>87.8</v>
      </c>
      <c r="D330" s="36">
        <f t="shared" si="132"/>
        <v>11.653062578804166</v>
      </c>
      <c r="E330" s="36">
        <f t="shared" si="132"/>
        <v>2200</v>
      </c>
      <c r="F330" s="36">
        <f t="shared" si="132"/>
        <v>291.99017851217729</v>
      </c>
      <c r="G330" s="36">
        <f t="shared" si="132"/>
        <v>2200</v>
      </c>
      <c r="H330" s="36">
        <f t="shared" si="132"/>
        <v>291.98140420731306</v>
      </c>
      <c r="I330" s="36">
        <f t="shared" si="132"/>
        <v>0</v>
      </c>
      <c r="J330" s="74">
        <f t="shared" si="130"/>
        <v>0</v>
      </c>
    </row>
    <row r="331" spans="1:10" x14ac:dyDescent="0.25">
      <c r="A331" s="129">
        <v>3211</v>
      </c>
      <c r="B331" s="81" t="s">
        <v>132</v>
      </c>
      <c r="C331" s="38">
        <v>0</v>
      </c>
      <c r="D331" s="38">
        <f>C331/7.5345</f>
        <v>0</v>
      </c>
      <c r="E331" s="42">
        <v>200</v>
      </c>
      <c r="F331" s="38">
        <f>E331/7.5345</f>
        <v>26.54456168292521</v>
      </c>
      <c r="G331" s="38">
        <v>200</v>
      </c>
      <c r="H331" s="42">
        <v>26.54</v>
      </c>
      <c r="I331" s="42">
        <v>0</v>
      </c>
      <c r="J331" s="74">
        <f t="shared" si="130"/>
        <v>0</v>
      </c>
    </row>
    <row r="332" spans="1:10" x14ac:dyDescent="0.25">
      <c r="A332" s="129">
        <v>3213</v>
      </c>
      <c r="B332" s="130" t="s">
        <v>133</v>
      </c>
      <c r="C332" s="38">
        <v>0</v>
      </c>
      <c r="D332" s="38">
        <f>C332/7.5345</f>
        <v>0</v>
      </c>
      <c r="E332" s="42">
        <v>1500</v>
      </c>
      <c r="F332" s="38">
        <f>E332/7.5345</f>
        <v>199.08421262193906</v>
      </c>
      <c r="G332" s="38">
        <v>1500</v>
      </c>
      <c r="H332" s="42">
        <v>199.08</v>
      </c>
      <c r="I332" s="42">
        <v>0</v>
      </c>
      <c r="J332" s="74">
        <f t="shared" si="130"/>
        <v>0</v>
      </c>
    </row>
    <row r="333" spans="1:10" x14ac:dyDescent="0.25">
      <c r="A333" s="80">
        <v>3214</v>
      </c>
      <c r="B333" s="81" t="s">
        <v>134</v>
      </c>
      <c r="C333" s="38">
        <v>87.8</v>
      </c>
      <c r="D333" s="38">
        <f>C333/7.5345</f>
        <v>11.653062578804166</v>
      </c>
      <c r="E333" s="42">
        <v>500</v>
      </c>
      <c r="F333" s="38">
        <f>E333/7.5345</f>
        <v>66.361404207313029</v>
      </c>
      <c r="G333" s="38">
        <v>500</v>
      </c>
      <c r="H333" s="42">
        <f>G333/7.5345</f>
        <v>66.361404207313029</v>
      </c>
      <c r="I333" s="42">
        <v>0</v>
      </c>
      <c r="J333" s="74">
        <f t="shared" si="130"/>
        <v>0</v>
      </c>
    </row>
    <row r="334" spans="1:10" x14ac:dyDescent="0.25">
      <c r="A334" s="78">
        <v>322</v>
      </c>
      <c r="B334" s="79" t="s">
        <v>115</v>
      </c>
      <c r="C334" s="36">
        <f t="shared" ref="C334:I334" si="133">SUM(C335:C340)</f>
        <v>468673.44</v>
      </c>
      <c r="D334" s="36">
        <f t="shared" si="133"/>
        <v>62203.655186143733</v>
      </c>
      <c r="E334" s="36">
        <f t="shared" si="133"/>
        <v>440000</v>
      </c>
      <c r="F334" s="36">
        <f t="shared" si="133"/>
        <v>58398.035702435467</v>
      </c>
      <c r="G334" s="36">
        <f t="shared" si="133"/>
        <v>480000</v>
      </c>
      <c r="H334" s="36">
        <f t="shared" si="133"/>
        <v>63706.948039020506</v>
      </c>
      <c r="I334" s="36">
        <f t="shared" si="133"/>
        <v>22587.929999999997</v>
      </c>
      <c r="J334" s="74">
        <f t="shared" si="130"/>
        <v>35.455991371874994</v>
      </c>
    </row>
    <row r="335" spans="1:10" x14ac:dyDescent="0.25">
      <c r="A335" s="80">
        <v>3221</v>
      </c>
      <c r="B335" s="81" t="s">
        <v>135</v>
      </c>
      <c r="C335" s="38">
        <v>24427.200000000001</v>
      </c>
      <c r="D335" s="38">
        <f t="shared" ref="D335:D340" si="134">C335/7.5345</f>
        <v>3242.0465857057534</v>
      </c>
      <c r="E335" s="42">
        <v>18000</v>
      </c>
      <c r="F335" s="38">
        <f t="shared" ref="F335:F340" si="135">E335/7.5345</f>
        <v>2389.0105514632687</v>
      </c>
      <c r="G335" s="38">
        <v>43000</v>
      </c>
      <c r="H335" s="42">
        <f t="shared" ref="H335:H340" si="136">G335/7.5345</f>
        <v>5707.08076182892</v>
      </c>
      <c r="I335" s="42">
        <v>1704.08</v>
      </c>
      <c r="J335" s="74">
        <f t="shared" si="130"/>
        <v>29.859048279069768</v>
      </c>
    </row>
    <row r="336" spans="1:10" x14ac:dyDescent="0.25">
      <c r="A336" s="80">
        <v>3222</v>
      </c>
      <c r="B336" s="81" t="s">
        <v>116</v>
      </c>
      <c r="C336" s="38">
        <v>426018.19</v>
      </c>
      <c r="D336" s="38">
        <f t="shared" si="134"/>
        <v>56542.330612515761</v>
      </c>
      <c r="E336" s="42">
        <v>378000</v>
      </c>
      <c r="F336" s="38">
        <f t="shared" si="135"/>
        <v>50169.221580728648</v>
      </c>
      <c r="G336" s="38">
        <v>390000</v>
      </c>
      <c r="H336" s="42">
        <f t="shared" si="136"/>
        <v>51761.895281704157</v>
      </c>
      <c r="I336" s="42">
        <v>19701.38</v>
      </c>
      <c r="J336" s="74">
        <f t="shared" si="130"/>
        <v>38.061550669230776</v>
      </c>
    </row>
    <row r="337" spans="1:10" x14ac:dyDescent="0.25">
      <c r="A337" s="80">
        <v>3223</v>
      </c>
      <c r="B337" s="81" t="s">
        <v>136</v>
      </c>
      <c r="C337" s="38">
        <v>13889.43</v>
      </c>
      <c r="D337" s="38">
        <f t="shared" si="134"/>
        <v>1843.4441568783595</v>
      </c>
      <c r="E337" s="42">
        <v>30000</v>
      </c>
      <c r="F337" s="38">
        <f t="shared" si="135"/>
        <v>3981.6842524387812</v>
      </c>
      <c r="G337" s="38">
        <v>30000</v>
      </c>
      <c r="H337" s="42">
        <f t="shared" si="136"/>
        <v>3981.6842524387812</v>
      </c>
      <c r="I337" s="42">
        <v>0</v>
      </c>
      <c r="J337" s="74">
        <f t="shared" si="130"/>
        <v>0</v>
      </c>
    </row>
    <row r="338" spans="1:10" ht="26.25" x14ac:dyDescent="0.25">
      <c r="A338" s="80">
        <v>3224</v>
      </c>
      <c r="B338" s="81" t="s">
        <v>158</v>
      </c>
      <c r="C338" s="38">
        <v>2800.54</v>
      </c>
      <c r="D338" s="38">
        <f t="shared" si="134"/>
        <v>371.69553387749681</v>
      </c>
      <c r="E338" s="42">
        <v>5000</v>
      </c>
      <c r="F338" s="38">
        <f t="shared" si="135"/>
        <v>663.61404207313024</v>
      </c>
      <c r="G338" s="38">
        <v>5000</v>
      </c>
      <c r="H338" s="42">
        <f t="shared" si="136"/>
        <v>663.61404207313024</v>
      </c>
      <c r="I338" s="42">
        <v>127.51</v>
      </c>
      <c r="J338" s="74">
        <f t="shared" si="130"/>
        <v>19.214481900000003</v>
      </c>
    </row>
    <row r="339" spans="1:10" x14ac:dyDescent="0.25">
      <c r="A339" s="80">
        <v>3225</v>
      </c>
      <c r="B339" s="81" t="s">
        <v>137</v>
      </c>
      <c r="C339" s="38">
        <v>0</v>
      </c>
      <c r="D339" s="38">
        <f t="shared" si="134"/>
        <v>0</v>
      </c>
      <c r="E339" s="42">
        <v>3000</v>
      </c>
      <c r="F339" s="38">
        <f t="shared" si="135"/>
        <v>398.16842524387812</v>
      </c>
      <c r="G339" s="38">
        <v>6000</v>
      </c>
      <c r="H339" s="42">
        <f t="shared" si="136"/>
        <v>796.33685048775624</v>
      </c>
      <c r="I339" s="42">
        <v>631.09</v>
      </c>
      <c r="J339" s="74">
        <f t="shared" si="130"/>
        <v>79.249126750000016</v>
      </c>
    </row>
    <row r="340" spans="1:10" ht="26.25" x14ac:dyDescent="0.25">
      <c r="A340" s="80">
        <v>3227</v>
      </c>
      <c r="B340" s="81" t="s">
        <v>138</v>
      </c>
      <c r="C340" s="38">
        <v>1538.08</v>
      </c>
      <c r="D340" s="38">
        <f t="shared" si="134"/>
        <v>204.13829716636801</v>
      </c>
      <c r="E340" s="42">
        <v>6000</v>
      </c>
      <c r="F340" s="38">
        <f t="shared" si="135"/>
        <v>796.33685048775624</v>
      </c>
      <c r="G340" s="38">
        <v>6000</v>
      </c>
      <c r="H340" s="42">
        <f t="shared" si="136"/>
        <v>796.33685048775624</v>
      </c>
      <c r="I340" s="42">
        <v>423.87</v>
      </c>
      <c r="J340" s="74">
        <f t="shared" si="130"/>
        <v>53.227475250000012</v>
      </c>
    </row>
    <row r="341" spans="1:10" x14ac:dyDescent="0.25">
      <c r="A341" s="78">
        <v>323</v>
      </c>
      <c r="B341" s="79" t="s">
        <v>139</v>
      </c>
      <c r="C341" s="36">
        <f t="shared" ref="C341:I341" si="137">SUM(C342:C348)</f>
        <v>13109.78</v>
      </c>
      <c r="D341" s="36">
        <f t="shared" si="137"/>
        <v>1739.9668192978959</v>
      </c>
      <c r="E341" s="36">
        <f t="shared" si="137"/>
        <v>24000</v>
      </c>
      <c r="F341" s="36">
        <f t="shared" si="137"/>
        <v>3185.3474019510249</v>
      </c>
      <c r="G341" s="36">
        <f t="shared" si="137"/>
        <v>43000</v>
      </c>
      <c r="H341" s="36">
        <f t="shared" si="137"/>
        <v>5707.08076182892</v>
      </c>
      <c r="I341" s="36">
        <f t="shared" si="137"/>
        <v>426.71000000000004</v>
      </c>
      <c r="J341" s="74">
        <f t="shared" si="130"/>
        <v>7.476852313953489</v>
      </c>
    </row>
    <row r="342" spans="1:10" x14ac:dyDescent="0.25">
      <c r="A342" s="80">
        <v>3231</v>
      </c>
      <c r="B342" s="81" t="s">
        <v>140</v>
      </c>
      <c r="C342" s="38">
        <v>1242.71</v>
      </c>
      <c r="D342" s="38">
        <f t="shared" ref="D342:D348" si="138">C342/7.5345</f>
        <v>164.93596124493993</v>
      </c>
      <c r="E342" s="42">
        <v>1000</v>
      </c>
      <c r="F342" s="38">
        <f t="shared" ref="F342:F348" si="139">E342/7.5345</f>
        <v>132.72280841462606</v>
      </c>
      <c r="G342" s="38">
        <v>2000</v>
      </c>
      <c r="H342" s="42">
        <f t="shared" ref="H342:H348" si="140">G342/7.5345</f>
        <v>265.44561682925212</v>
      </c>
      <c r="I342" s="42">
        <v>192.5</v>
      </c>
      <c r="J342" s="74">
        <f t="shared" si="130"/>
        <v>72.519562500000006</v>
      </c>
    </row>
    <row r="343" spans="1:10" x14ac:dyDescent="0.25">
      <c r="A343" s="80">
        <v>3232</v>
      </c>
      <c r="B343" s="81" t="s">
        <v>159</v>
      </c>
      <c r="C343" s="38">
        <v>1190.06</v>
      </c>
      <c r="D343" s="38">
        <f t="shared" si="138"/>
        <v>157.94810538190987</v>
      </c>
      <c r="E343" s="42">
        <v>11000</v>
      </c>
      <c r="F343" s="38">
        <f t="shared" si="139"/>
        <v>1459.9508925608866</v>
      </c>
      <c r="G343" s="38">
        <v>16000</v>
      </c>
      <c r="H343" s="42">
        <f t="shared" si="140"/>
        <v>2123.5649346340169</v>
      </c>
      <c r="I343" s="42">
        <v>0</v>
      </c>
      <c r="J343" s="74">
        <f t="shared" si="130"/>
        <v>0</v>
      </c>
    </row>
    <row r="344" spans="1:10" x14ac:dyDescent="0.25">
      <c r="A344" s="80">
        <v>3234</v>
      </c>
      <c r="B344" s="81" t="s">
        <v>142</v>
      </c>
      <c r="C344" s="38">
        <v>6173.24</v>
      </c>
      <c r="D344" s="38">
        <f t="shared" si="138"/>
        <v>819.32974981750601</v>
      </c>
      <c r="E344" s="42">
        <v>5000</v>
      </c>
      <c r="F344" s="38">
        <f t="shared" si="139"/>
        <v>663.61404207313024</v>
      </c>
      <c r="G344" s="38">
        <v>10000</v>
      </c>
      <c r="H344" s="42">
        <f t="shared" si="140"/>
        <v>1327.2280841462605</v>
      </c>
      <c r="I344" s="42">
        <v>0</v>
      </c>
      <c r="J344" s="74">
        <f t="shared" si="130"/>
        <v>0</v>
      </c>
    </row>
    <row r="345" spans="1:10" x14ac:dyDescent="0.25">
      <c r="A345" s="80">
        <v>3235</v>
      </c>
      <c r="B345" s="81" t="s">
        <v>143</v>
      </c>
      <c r="C345" s="38">
        <v>0</v>
      </c>
      <c r="D345" s="38">
        <f t="shared" si="138"/>
        <v>0</v>
      </c>
      <c r="E345" s="42">
        <v>1000</v>
      </c>
      <c r="F345" s="38">
        <f t="shared" si="139"/>
        <v>132.72280841462606</v>
      </c>
      <c r="G345" s="38">
        <v>2000</v>
      </c>
      <c r="H345" s="42">
        <f t="shared" si="140"/>
        <v>265.44561682925212</v>
      </c>
      <c r="I345" s="42">
        <v>0</v>
      </c>
      <c r="J345" s="74">
        <f t="shared" si="130"/>
        <v>0</v>
      </c>
    </row>
    <row r="346" spans="1:10" x14ac:dyDescent="0.25">
      <c r="A346" s="80">
        <v>3236</v>
      </c>
      <c r="B346" s="81" t="s">
        <v>144</v>
      </c>
      <c r="C346" s="38">
        <v>2440</v>
      </c>
      <c r="D346" s="38">
        <f t="shared" si="138"/>
        <v>323.84365253168755</v>
      </c>
      <c r="E346" s="42">
        <v>3000</v>
      </c>
      <c r="F346" s="38">
        <f t="shared" si="139"/>
        <v>398.16842524387812</v>
      </c>
      <c r="G346" s="38">
        <v>5000</v>
      </c>
      <c r="H346" s="42">
        <f t="shared" si="140"/>
        <v>663.61404207313024</v>
      </c>
      <c r="I346" s="42">
        <v>234.21</v>
      </c>
      <c r="J346" s="74">
        <f t="shared" si="130"/>
        <v>35.293104900000003</v>
      </c>
    </row>
    <row r="347" spans="1:10" x14ac:dyDescent="0.25">
      <c r="A347" s="80">
        <v>3238</v>
      </c>
      <c r="B347" s="81" t="s">
        <v>146</v>
      </c>
      <c r="C347" s="38">
        <v>1256.25</v>
      </c>
      <c r="D347" s="38">
        <f t="shared" si="138"/>
        <v>166.73302807087396</v>
      </c>
      <c r="E347" s="42">
        <v>0</v>
      </c>
      <c r="F347" s="38">
        <f t="shared" si="139"/>
        <v>0</v>
      </c>
      <c r="G347" s="38">
        <v>5000</v>
      </c>
      <c r="H347" s="42">
        <f t="shared" si="140"/>
        <v>663.61404207313024</v>
      </c>
      <c r="I347" s="42">
        <v>0</v>
      </c>
      <c r="J347" s="74">
        <f t="shared" si="130"/>
        <v>0</v>
      </c>
    </row>
    <row r="348" spans="1:10" x14ac:dyDescent="0.25">
      <c r="A348" s="80">
        <v>3239</v>
      </c>
      <c r="B348" s="81" t="s">
        <v>147</v>
      </c>
      <c r="C348" s="38">
        <v>807.52</v>
      </c>
      <c r="D348" s="38">
        <f t="shared" si="138"/>
        <v>107.17632225097883</v>
      </c>
      <c r="E348" s="42">
        <v>3000</v>
      </c>
      <c r="F348" s="38">
        <f t="shared" si="139"/>
        <v>398.16842524387812</v>
      </c>
      <c r="G348" s="38">
        <v>3000</v>
      </c>
      <c r="H348" s="42">
        <f t="shared" si="140"/>
        <v>398.16842524387812</v>
      </c>
      <c r="I348" s="42">
        <v>0</v>
      </c>
      <c r="J348" s="74">
        <f t="shared" si="130"/>
        <v>0</v>
      </c>
    </row>
    <row r="349" spans="1:10" ht="26.25" x14ac:dyDescent="0.25">
      <c r="A349" s="95">
        <v>329</v>
      </c>
      <c r="B349" s="96" t="s">
        <v>148</v>
      </c>
      <c r="C349" s="36">
        <f t="shared" ref="C349:I349" si="141">C350</f>
        <v>9263.06</v>
      </c>
      <c r="D349" s="36">
        <f t="shared" si="141"/>
        <v>1229.4193377131858</v>
      </c>
      <c r="E349" s="36">
        <f t="shared" si="141"/>
        <v>6000</v>
      </c>
      <c r="F349" s="36">
        <f t="shared" si="141"/>
        <v>796.33685048775624</v>
      </c>
      <c r="G349" s="36">
        <f t="shared" si="141"/>
        <v>6000</v>
      </c>
      <c r="H349" s="36">
        <f t="shared" si="141"/>
        <v>796.33685048775624</v>
      </c>
      <c r="I349" s="36">
        <f t="shared" si="141"/>
        <v>224.88</v>
      </c>
      <c r="J349" s="74">
        <f t="shared" si="130"/>
        <v>28.239306000000003</v>
      </c>
    </row>
    <row r="350" spans="1:10" ht="26.25" x14ac:dyDescent="0.25">
      <c r="A350" s="80">
        <v>3299</v>
      </c>
      <c r="B350" s="81" t="s">
        <v>148</v>
      </c>
      <c r="C350" s="38">
        <v>9263.06</v>
      </c>
      <c r="D350" s="38">
        <f>C350/7.5345</f>
        <v>1229.4193377131858</v>
      </c>
      <c r="E350" s="42">
        <v>6000</v>
      </c>
      <c r="F350" s="38">
        <f>E350/7.5345</f>
        <v>796.33685048775624</v>
      </c>
      <c r="G350" s="38">
        <v>6000</v>
      </c>
      <c r="H350" s="42">
        <f>G350/7.5345</f>
        <v>796.33685048775624</v>
      </c>
      <c r="I350" s="42">
        <v>224.88</v>
      </c>
      <c r="J350" s="74">
        <f t="shared" si="130"/>
        <v>28.239306000000003</v>
      </c>
    </row>
    <row r="351" spans="1:10" x14ac:dyDescent="0.25">
      <c r="A351" s="93">
        <v>34</v>
      </c>
      <c r="B351" s="94" t="s">
        <v>153</v>
      </c>
      <c r="C351" s="77">
        <f t="shared" ref="C351:I352" si="142">C352</f>
        <v>1605.52</v>
      </c>
      <c r="D351" s="77">
        <f t="shared" si="142"/>
        <v>213.08912336585041</v>
      </c>
      <c r="E351" s="77">
        <f t="shared" si="142"/>
        <v>2000</v>
      </c>
      <c r="F351" s="77">
        <f t="shared" si="142"/>
        <v>265.44561682925212</v>
      </c>
      <c r="G351" s="77">
        <f t="shared" si="142"/>
        <v>4000</v>
      </c>
      <c r="H351" s="77">
        <f t="shared" si="142"/>
        <v>530.89123365850423</v>
      </c>
      <c r="I351" s="77">
        <f t="shared" si="142"/>
        <v>0</v>
      </c>
      <c r="J351" s="146">
        <f t="shared" si="130"/>
        <v>0</v>
      </c>
    </row>
    <row r="352" spans="1:10" x14ac:dyDescent="0.25">
      <c r="A352" s="95">
        <v>343</v>
      </c>
      <c r="B352" s="96" t="s">
        <v>154</v>
      </c>
      <c r="C352" s="36">
        <f t="shared" si="142"/>
        <v>1605.52</v>
      </c>
      <c r="D352" s="36">
        <f t="shared" si="142"/>
        <v>213.08912336585041</v>
      </c>
      <c r="E352" s="36">
        <f t="shared" si="142"/>
        <v>2000</v>
      </c>
      <c r="F352" s="36">
        <f t="shared" si="142"/>
        <v>265.44561682925212</v>
      </c>
      <c r="G352" s="36">
        <f t="shared" si="142"/>
        <v>4000</v>
      </c>
      <c r="H352" s="36">
        <f t="shared" si="142"/>
        <v>530.89123365850423</v>
      </c>
      <c r="I352" s="36">
        <f t="shared" si="142"/>
        <v>0</v>
      </c>
      <c r="J352" s="74">
        <f t="shared" si="130"/>
        <v>0</v>
      </c>
    </row>
    <row r="353" spans="1:10" ht="26.25" x14ac:dyDescent="0.25">
      <c r="A353" s="80">
        <v>3431</v>
      </c>
      <c r="B353" s="81" t="s">
        <v>155</v>
      </c>
      <c r="C353" s="38">
        <v>1605.52</v>
      </c>
      <c r="D353" s="38">
        <f>C353/7.5345</f>
        <v>213.08912336585041</v>
      </c>
      <c r="E353" s="42">
        <v>2000</v>
      </c>
      <c r="F353" s="38">
        <f>E353/7.5345</f>
        <v>265.44561682925212</v>
      </c>
      <c r="G353" s="38">
        <v>4000</v>
      </c>
      <c r="H353" s="42">
        <f>G353/7.5345</f>
        <v>530.89123365850423</v>
      </c>
      <c r="I353" s="42">
        <v>0</v>
      </c>
      <c r="J353" s="74">
        <f t="shared" si="130"/>
        <v>0</v>
      </c>
    </row>
    <row r="354" spans="1:10" x14ac:dyDescent="0.25">
      <c r="A354" s="124" t="s">
        <v>40</v>
      </c>
      <c r="B354" s="125" t="s">
        <v>41</v>
      </c>
      <c r="C354" s="69">
        <f t="shared" ref="C354:I354" si="143">C355</f>
        <v>64320</v>
      </c>
      <c r="D354" s="69">
        <f t="shared" si="143"/>
        <v>8536.7310372287466</v>
      </c>
      <c r="E354" s="69">
        <f t="shared" si="143"/>
        <v>75000</v>
      </c>
      <c r="F354" s="69">
        <f t="shared" si="143"/>
        <v>9954.2106310969539</v>
      </c>
      <c r="G354" s="69">
        <f t="shared" si="143"/>
        <v>75000</v>
      </c>
      <c r="H354" s="69">
        <f t="shared" si="143"/>
        <v>9954.2106310969539</v>
      </c>
      <c r="I354" s="69">
        <f t="shared" si="143"/>
        <v>105522.78</v>
      </c>
      <c r="J354" s="70">
        <f t="shared" si="130"/>
        <v>1060.0818478800002</v>
      </c>
    </row>
    <row r="355" spans="1:10" x14ac:dyDescent="0.25">
      <c r="A355" s="71">
        <v>3</v>
      </c>
      <c r="B355" s="72" t="s">
        <v>114</v>
      </c>
      <c r="C355" s="73">
        <f t="shared" ref="C355:I355" si="144">C356+C375</f>
        <v>64320</v>
      </c>
      <c r="D355" s="73">
        <f t="shared" si="144"/>
        <v>8536.7310372287466</v>
      </c>
      <c r="E355" s="73">
        <f t="shared" si="144"/>
        <v>75000</v>
      </c>
      <c r="F355" s="73">
        <f t="shared" si="144"/>
        <v>9954.2106310969539</v>
      </c>
      <c r="G355" s="73">
        <f t="shared" si="144"/>
        <v>75000</v>
      </c>
      <c r="H355" s="73">
        <f t="shared" si="144"/>
        <v>9954.2106310969539</v>
      </c>
      <c r="I355" s="73">
        <f t="shared" si="144"/>
        <v>105522.78</v>
      </c>
      <c r="J355" s="135">
        <f t="shared" si="130"/>
        <v>1060.0818478800002</v>
      </c>
    </row>
    <row r="356" spans="1:10" x14ac:dyDescent="0.25">
      <c r="A356" s="75">
        <v>32</v>
      </c>
      <c r="B356" s="76" t="s">
        <v>69</v>
      </c>
      <c r="C356" s="77">
        <f t="shared" ref="C356:I356" si="145">C357+C361+C368+C373</f>
        <v>64320</v>
      </c>
      <c r="D356" s="77">
        <f t="shared" si="145"/>
        <v>8536.7310372287466</v>
      </c>
      <c r="E356" s="77">
        <f t="shared" si="145"/>
        <v>75000</v>
      </c>
      <c r="F356" s="77">
        <f t="shared" si="145"/>
        <v>9954.2106310969539</v>
      </c>
      <c r="G356" s="77">
        <f t="shared" si="145"/>
        <v>75000</v>
      </c>
      <c r="H356" s="77">
        <f t="shared" si="145"/>
        <v>9954.2106310969539</v>
      </c>
      <c r="I356" s="77">
        <f t="shared" si="145"/>
        <v>105522.78</v>
      </c>
      <c r="J356" s="146">
        <f t="shared" si="130"/>
        <v>1060.0818478800002</v>
      </c>
    </row>
    <row r="357" spans="1:10" x14ac:dyDescent="0.25">
      <c r="A357" s="78">
        <v>321</v>
      </c>
      <c r="B357" s="79" t="s">
        <v>131</v>
      </c>
      <c r="C357" s="36">
        <f t="shared" ref="C357:I357" si="146">SUM(C358:C360)</f>
        <v>0</v>
      </c>
      <c r="D357" s="36">
        <f t="shared" si="146"/>
        <v>0</v>
      </c>
      <c r="E357" s="36">
        <f t="shared" si="146"/>
        <v>0</v>
      </c>
      <c r="F357" s="36">
        <f t="shared" si="146"/>
        <v>0</v>
      </c>
      <c r="G357" s="36">
        <f t="shared" si="146"/>
        <v>0</v>
      </c>
      <c r="H357" s="36">
        <f t="shared" si="146"/>
        <v>0</v>
      </c>
      <c r="I357" s="36">
        <f t="shared" si="146"/>
        <v>0</v>
      </c>
      <c r="J357" s="74">
        <v>0</v>
      </c>
    </row>
    <row r="358" spans="1:10" x14ac:dyDescent="0.25">
      <c r="A358" s="129">
        <v>3211</v>
      </c>
      <c r="B358" s="81" t="s">
        <v>132</v>
      </c>
      <c r="C358" s="38">
        <v>0</v>
      </c>
      <c r="D358" s="38">
        <f>C358/7.5345</f>
        <v>0</v>
      </c>
      <c r="E358" s="42">
        <v>0</v>
      </c>
      <c r="F358" s="38">
        <f>E358/7.5345</f>
        <v>0</v>
      </c>
      <c r="G358" s="38">
        <v>0</v>
      </c>
      <c r="H358" s="42">
        <f>G358/7.5345</f>
        <v>0</v>
      </c>
      <c r="I358" s="42">
        <v>0</v>
      </c>
      <c r="J358" s="74">
        <v>0</v>
      </c>
    </row>
    <row r="359" spans="1:10" x14ac:dyDescent="0.25">
      <c r="A359" s="129">
        <v>3213</v>
      </c>
      <c r="B359" s="130" t="s">
        <v>133</v>
      </c>
      <c r="C359" s="38">
        <v>0</v>
      </c>
      <c r="D359" s="38">
        <f>C359/7.5345</f>
        <v>0</v>
      </c>
      <c r="E359" s="42">
        <v>0</v>
      </c>
      <c r="F359" s="38">
        <f>E359/7.5345</f>
        <v>0</v>
      </c>
      <c r="G359" s="38">
        <v>0</v>
      </c>
      <c r="H359" s="42">
        <f>G359/7.5345</f>
        <v>0</v>
      </c>
      <c r="I359" s="42">
        <v>0</v>
      </c>
      <c r="J359" s="74">
        <v>0</v>
      </c>
    </row>
    <row r="360" spans="1:10" x14ac:dyDescent="0.25">
      <c r="A360" s="80">
        <v>3214</v>
      </c>
      <c r="B360" s="81" t="s">
        <v>134</v>
      </c>
      <c r="C360" s="38">
        <v>0</v>
      </c>
      <c r="D360" s="38">
        <f>C360/7.5345</f>
        <v>0</v>
      </c>
      <c r="E360" s="42">
        <v>0</v>
      </c>
      <c r="F360" s="38">
        <f>E360/7.5345</f>
        <v>0</v>
      </c>
      <c r="G360" s="38">
        <v>0</v>
      </c>
      <c r="H360" s="42">
        <f>G360/7.5345</f>
        <v>0</v>
      </c>
      <c r="I360" s="42">
        <v>0</v>
      </c>
      <c r="J360" s="74">
        <v>0</v>
      </c>
    </row>
    <row r="361" spans="1:10" x14ac:dyDescent="0.25">
      <c r="A361" s="78">
        <v>322</v>
      </c>
      <c r="B361" s="79" t="s">
        <v>115</v>
      </c>
      <c r="C361" s="36">
        <f t="shared" ref="C361:I361" si="147">SUM(C362:C367)</f>
        <v>64320</v>
      </c>
      <c r="D361" s="36">
        <f t="shared" si="147"/>
        <v>8536.7310372287466</v>
      </c>
      <c r="E361" s="36">
        <f t="shared" si="147"/>
        <v>75000</v>
      </c>
      <c r="F361" s="36">
        <f t="shared" si="147"/>
        <v>9954.2106310969539</v>
      </c>
      <c r="G361" s="36">
        <f t="shared" si="147"/>
        <v>75000</v>
      </c>
      <c r="H361" s="36">
        <f t="shared" si="147"/>
        <v>9954.2106310969539</v>
      </c>
      <c r="I361" s="36">
        <f t="shared" si="147"/>
        <v>105522.78</v>
      </c>
      <c r="J361" s="74">
        <f>I361/H361*100</f>
        <v>1060.0818478800002</v>
      </c>
    </row>
    <row r="362" spans="1:10" x14ac:dyDescent="0.25">
      <c r="A362" s="80">
        <v>3221</v>
      </c>
      <c r="B362" s="81" t="s">
        <v>135</v>
      </c>
      <c r="C362" s="38">
        <v>0</v>
      </c>
      <c r="D362" s="38">
        <f t="shared" ref="D362:D367" si="148">C362/7.5345</f>
        <v>0</v>
      </c>
      <c r="E362" s="42">
        <v>0</v>
      </c>
      <c r="F362" s="38">
        <f t="shared" ref="F362:F367" si="149">E362/7.5345</f>
        <v>0</v>
      </c>
      <c r="G362" s="38">
        <v>0</v>
      </c>
      <c r="H362" s="42">
        <f t="shared" ref="H362:H367" si="150">G362/7.5345</f>
        <v>0</v>
      </c>
      <c r="I362" s="42">
        <v>0</v>
      </c>
      <c r="J362" s="74">
        <v>0</v>
      </c>
    </row>
    <row r="363" spans="1:10" x14ac:dyDescent="0.25">
      <c r="A363" s="80">
        <v>3222</v>
      </c>
      <c r="B363" s="81" t="s">
        <v>116</v>
      </c>
      <c r="C363" s="38">
        <v>64320</v>
      </c>
      <c r="D363" s="38">
        <f t="shared" si="148"/>
        <v>8536.7310372287466</v>
      </c>
      <c r="E363" s="42">
        <v>75000</v>
      </c>
      <c r="F363" s="38">
        <f t="shared" si="149"/>
        <v>9954.2106310969539</v>
      </c>
      <c r="G363" s="38">
        <v>75000</v>
      </c>
      <c r="H363" s="42">
        <f t="shared" si="150"/>
        <v>9954.2106310969539</v>
      </c>
      <c r="I363" s="42">
        <v>105522.78</v>
      </c>
      <c r="J363" s="74">
        <f>I363/H363*100</f>
        <v>1060.0818478800002</v>
      </c>
    </row>
    <row r="364" spans="1:10" x14ac:dyDescent="0.25">
      <c r="A364" s="80">
        <v>3223</v>
      </c>
      <c r="B364" s="81" t="s">
        <v>136</v>
      </c>
      <c r="C364" s="38">
        <v>0</v>
      </c>
      <c r="D364" s="38">
        <f t="shared" si="148"/>
        <v>0</v>
      </c>
      <c r="E364" s="42">
        <v>0</v>
      </c>
      <c r="F364" s="38">
        <f t="shared" si="149"/>
        <v>0</v>
      </c>
      <c r="G364" s="38">
        <v>0</v>
      </c>
      <c r="H364" s="42">
        <f t="shared" si="150"/>
        <v>0</v>
      </c>
      <c r="I364" s="42">
        <v>0</v>
      </c>
      <c r="J364" s="74">
        <v>0</v>
      </c>
    </row>
    <row r="365" spans="1:10" ht="26.25" x14ac:dyDescent="0.25">
      <c r="A365" s="80">
        <v>3224</v>
      </c>
      <c r="B365" s="81" t="s">
        <v>158</v>
      </c>
      <c r="C365" s="38">
        <v>0</v>
      </c>
      <c r="D365" s="38">
        <f t="shared" si="148"/>
        <v>0</v>
      </c>
      <c r="E365" s="42">
        <v>0</v>
      </c>
      <c r="F365" s="38">
        <f t="shared" si="149"/>
        <v>0</v>
      </c>
      <c r="G365" s="38">
        <v>0</v>
      </c>
      <c r="H365" s="42">
        <f t="shared" si="150"/>
        <v>0</v>
      </c>
      <c r="I365" s="42">
        <v>0</v>
      </c>
      <c r="J365" s="74">
        <v>0</v>
      </c>
    </row>
    <row r="366" spans="1:10" x14ac:dyDescent="0.25">
      <c r="A366" s="80">
        <v>3225</v>
      </c>
      <c r="B366" s="81" t="s">
        <v>137</v>
      </c>
      <c r="C366" s="38">
        <v>0</v>
      </c>
      <c r="D366" s="38">
        <f t="shared" si="148"/>
        <v>0</v>
      </c>
      <c r="E366" s="42">
        <v>0</v>
      </c>
      <c r="F366" s="38">
        <f t="shared" si="149"/>
        <v>0</v>
      </c>
      <c r="G366" s="38">
        <v>0</v>
      </c>
      <c r="H366" s="42">
        <f t="shared" si="150"/>
        <v>0</v>
      </c>
      <c r="I366" s="42">
        <v>0</v>
      </c>
      <c r="J366" s="74">
        <v>0</v>
      </c>
    </row>
    <row r="367" spans="1:10" ht="26.25" x14ac:dyDescent="0.25">
      <c r="A367" s="80">
        <v>3227</v>
      </c>
      <c r="B367" s="81" t="s">
        <v>138</v>
      </c>
      <c r="C367" s="38">
        <v>0</v>
      </c>
      <c r="D367" s="38">
        <f t="shared" si="148"/>
        <v>0</v>
      </c>
      <c r="E367" s="42">
        <v>0</v>
      </c>
      <c r="F367" s="38">
        <f t="shared" si="149"/>
        <v>0</v>
      </c>
      <c r="G367" s="38">
        <v>0</v>
      </c>
      <c r="H367" s="42">
        <f t="shared" si="150"/>
        <v>0</v>
      </c>
      <c r="I367" s="42">
        <v>0</v>
      </c>
      <c r="J367" s="74">
        <v>0</v>
      </c>
    </row>
    <row r="368" spans="1:10" x14ac:dyDescent="0.25">
      <c r="A368" s="78">
        <v>323</v>
      </c>
      <c r="B368" s="79" t="s">
        <v>139</v>
      </c>
      <c r="C368" s="36">
        <f t="shared" ref="C368:I368" si="151">SUM(C369:C372)</f>
        <v>0</v>
      </c>
      <c r="D368" s="36">
        <f t="shared" si="151"/>
        <v>0</v>
      </c>
      <c r="E368" s="36">
        <f t="shared" si="151"/>
        <v>0</v>
      </c>
      <c r="F368" s="36">
        <f t="shared" si="151"/>
        <v>0</v>
      </c>
      <c r="G368" s="36">
        <f t="shared" si="151"/>
        <v>0</v>
      </c>
      <c r="H368" s="36">
        <f t="shared" si="151"/>
        <v>0</v>
      </c>
      <c r="I368" s="36">
        <f t="shared" si="151"/>
        <v>0</v>
      </c>
      <c r="J368" s="74">
        <v>0</v>
      </c>
    </row>
    <row r="369" spans="1:10" x14ac:dyDescent="0.25">
      <c r="A369" s="80">
        <v>3232</v>
      </c>
      <c r="B369" s="81" t="s">
        <v>159</v>
      </c>
      <c r="C369" s="38">
        <v>0</v>
      </c>
      <c r="D369" s="38">
        <f>C369/7.5345</f>
        <v>0</v>
      </c>
      <c r="E369" s="42">
        <v>0</v>
      </c>
      <c r="F369" s="38">
        <f>E369/7.5345</f>
        <v>0</v>
      </c>
      <c r="G369" s="38">
        <v>0</v>
      </c>
      <c r="H369" s="42">
        <f>G369/7.5345</f>
        <v>0</v>
      </c>
      <c r="I369" s="42">
        <v>0</v>
      </c>
      <c r="J369" s="74">
        <v>0</v>
      </c>
    </row>
    <row r="370" spans="1:10" x14ac:dyDescent="0.25">
      <c r="A370" s="80">
        <v>3234</v>
      </c>
      <c r="B370" s="81" t="s">
        <v>142</v>
      </c>
      <c r="C370" s="38">
        <v>0</v>
      </c>
      <c r="D370" s="38">
        <f>C370/7.5345</f>
        <v>0</v>
      </c>
      <c r="E370" s="42">
        <v>0</v>
      </c>
      <c r="F370" s="38">
        <f>E370/7.5345</f>
        <v>0</v>
      </c>
      <c r="G370" s="38">
        <v>0</v>
      </c>
      <c r="H370" s="42">
        <f>G370/7.5345</f>
        <v>0</v>
      </c>
      <c r="I370" s="42">
        <v>0</v>
      </c>
      <c r="J370" s="74">
        <v>0</v>
      </c>
    </row>
    <row r="371" spans="1:10" x14ac:dyDescent="0.25">
      <c r="A371" s="80">
        <v>3236</v>
      </c>
      <c r="B371" s="81" t="s">
        <v>144</v>
      </c>
      <c r="C371" s="38">
        <v>0</v>
      </c>
      <c r="D371" s="38">
        <f>C371/7.5345</f>
        <v>0</v>
      </c>
      <c r="E371" s="42">
        <v>0</v>
      </c>
      <c r="F371" s="38">
        <f>E371/7.5345</f>
        <v>0</v>
      </c>
      <c r="G371" s="38">
        <v>0</v>
      </c>
      <c r="H371" s="42">
        <f>G371/7.5345</f>
        <v>0</v>
      </c>
      <c r="I371" s="42">
        <v>0</v>
      </c>
      <c r="J371" s="74">
        <v>0</v>
      </c>
    </row>
    <row r="372" spans="1:10" x14ac:dyDescent="0.25">
      <c r="A372" s="80">
        <v>3239</v>
      </c>
      <c r="B372" s="81" t="s">
        <v>147</v>
      </c>
      <c r="C372" s="38">
        <v>0</v>
      </c>
      <c r="D372" s="38">
        <f>C372/7.5345</f>
        <v>0</v>
      </c>
      <c r="E372" s="42">
        <v>0</v>
      </c>
      <c r="F372" s="38">
        <f>E372/7.5345</f>
        <v>0</v>
      </c>
      <c r="G372" s="38">
        <v>0</v>
      </c>
      <c r="H372" s="42">
        <f>G372/7.5345</f>
        <v>0</v>
      </c>
      <c r="I372" s="42">
        <v>0</v>
      </c>
      <c r="J372" s="74">
        <v>0</v>
      </c>
    </row>
    <row r="373" spans="1:10" ht="26.25" x14ac:dyDescent="0.25">
      <c r="A373" s="95">
        <v>329</v>
      </c>
      <c r="B373" s="96" t="s">
        <v>148</v>
      </c>
      <c r="C373" s="36">
        <f t="shared" ref="C373:I373" si="152">C374</f>
        <v>0</v>
      </c>
      <c r="D373" s="36">
        <f t="shared" si="152"/>
        <v>0</v>
      </c>
      <c r="E373" s="36">
        <f t="shared" si="152"/>
        <v>0</v>
      </c>
      <c r="F373" s="36">
        <f t="shared" si="152"/>
        <v>0</v>
      </c>
      <c r="G373" s="36">
        <f t="shared" si="152"/>
        <v>0</v>
      </c>
      <c r="H373" s="36">
        <f t="shared" si="152"/>
        <v>0</v>
      </c>
      <c r="I373" s="36">
        <f t="shared" si="152"/>
        <v>0</v>
      </c>
      <c r="J373" s="74">
        <v>0</v>
      </c>
    </row>
    <row r="374" spans="1:10" ht="26.25" x14ac:dyDescent="0.25">
      <c r="A374" s="80">
        <v>3299</v>
      </c>
      <c r="B374" s="81" t="s">
        <v>148</v>
      </c>
      <c r="C374" s="38">
        <v>0</v>
      </c>
      <c r="D374" s="38">
        <f>C374/7.5345</f>
        <v>0</v>
      </c>
      <c r="E374" s="42">
        <v>0</v>
      </c>
      <c r="F374" s="38">
        <f>E374/7.5345</f>
        <v>0</v>
      </c>
      <c r="G374" s="38">
        <v>0</v>
      </c>
      <c r="H374" s="42">
        <f>G374/7.5345</f>
        <v>0</v>
      </c>
      <c r="I374" s="42">
        <v>0</v>
      </c>
      <c r="J374" s="74">
        <v>0</v>
      </c>
    </row>
    <row r="375" spans="1:10" x14ac:dyDescent="0.25">
      <c r="A375" s="93">
        <v>34</v>
      </c>
      <c r="B375" s="94" t="s">
        <v>153</v>
      </c>
      <c r="C375" s="77">
        <f t="shared" ref="C375:I376" si="153">C376</f>
        <v>0</v>
      </c>
      <c r="D375" s="77">
        <f t="shared" si="153"/>
        <v>0</v>
      </c>
      <c r="E375" s="77">
        <f t="shared" si="153"/>
        <v>0</v>
      </c>
      <c r="F375" s="77">
        <f t="shared" si="153"/>
        <v>0</v>
      </c>
      <c r="G375" s="77">
        <f t="shared" si="153"/>
        <v>0</v>
      </c>
      <c r="H375" s="77">
        <f t="shared" si="153"/>
        <v>0</v>
      </c>
      <c r="I375" s="77">
        <f t="shared" si="153"/>
        <v>0</v>
      </c>
      <c r="J375" s="146">
        <v>0</v>
      </c>
    </row>
    <row r="376" spans="1:10" x14ac:dyDescent="0.25">
      <c r="A376" s="95">
        <v>343</v>
      </c>
      <c r="B376" s="96" t="s">
        <v>154</v>
      </c>
      <c r="C376" s="36">
        <f t="shared" si="153"/>
        <v>0</v>
      </c>
      <c r="D376" s="36">
        <f t="shared" si="153"/>
        <v>0</v>
      </c>
      <c r="E376" s="36">
        <f t="shared" si="153"/>
        <v>0</v>
      </c>
      <c r="F376" s="36">
        <f t="shared" si="153"/>
        <v>0</v>
      </c>
      <c r="G376" s="36">
        <f t="shared" si="153"/>
        <v>0</v>
      </c>
      <c r="H376" s="36">
        <f t="shared" si="153"/>
        <v>0</v>
      </c>
      <c r="I376" s="36">
        <f t="shared" si="153"/>
        <v>0</v>
      </c>
      <c r="J376" s="74">
        <v>0</v>
      </c>
    </row>
    <row r="377" spans="1:10" ht="26.25" x14ac:dyDescent="0.25">
      <c r="A377" s="80">
        <v>3431</v>
      </c>
      <c r="B377" s="81" t="s">
        <v>155</v>
      </c>
      <c r="C377" s="38">
        <v>0</v>
      </c>
      <c r="D377" s="38">
        <f>C377/7.5345</f>
        <v>0</v>
      </c>
      <c r="E377" s="42">
        <v>0</v>
      </c>
      <c r="F377" s="38">
        <f>E377/7.5345</f>
        <v>0</v>
      </c>
      <c r="G377" s="38">
        <v>0</v>
      </c>
      <c r="H377" s="42">
        <f>G377/7.5345</f>
        <v>0</v>
      </c>
      <c r="I377" s="42">
        <v>0</v>
      </c>
      <c r="J377" s="74">
        <v>0</v>
      </c>
    </row>
    <row r="378" spans="1:10" ht="15" hidden="1" customHeight="1" x14ac:dyDescent="0.25">
      <c r="A378" s="109" t="s">
        <v>212</v>
      </c>
      <c r="B378" s="88" t="s">
        <v>213</v>
      </c>
      <c r="C378" s="65">
        <f t="shared" ref="C378:I380" si="154">C379</f>
        <v>5336.85</v>
      </c>
      <c r="D378" s="65">
        <f t="shared" si="154"/>
        <v>708.32172008759699</v>
      </c>
      <c r="E378" s="65">
        <f t="shared" si="154"/>
        <v>29000</v>
      </c>
      <c r="F378" s="65">
        <f t="shared" si="154"/>
        <v>3848.9614440241558</v>
      </c>
      <c r="G378" s="65">
        <f t="shared" si="154"/>
        <v>0</v>
      </c>
      <c r="H378" s="65">
        <f t="shared" si="154"/>
        <v>0</v>
      </c>
      <c r="I378" s="65">
        <f t="shared" si="154"/>
        <v>0</v>
      </c>
      <c r="J378" s="66" t="e">
        <f t="shared" ref="J378:J409" si="155">I378/H378*100</f>
        <v>#DIV/0!</v>
      </c>
    </row>
    <row r="379" spans="1:10" hidden="1" x14ac:dyDescent="0.25">
      <c r="A379" s="127" t="s">
        <v>42</v>
      </c>
      <c r="B379" s="90" t="s">
        <v>43</v>
      </c>
      <c r="C379" s="69">
        <f t="shared" si="154"/>
        <v>5336.85</v>
      </c>
      <c r="D379" s="69">
        <f t="shared" si="154"/>
        <v>708.32172008759699</v>
      </c>
      <c r="E379" s="69">
        <f t="shared" si="154"/>
        <v>29000</v>
      </c>
      <c r="F379" s="69">
        <f t="shared" si="154"/>
        <v>3848.9614440241558</v>
      </c>
      <c r="G379" s="69">
        <f t="shared" si="154"/>
        <v>0</v>
      </c>
      <c r="H379" s="69">
        <f t="shared" si="154"/>
        <v>0</v>
      </c>
      <c r="I379" s="69">
        <f t="shared" si="154"/>
        <v>0</v>
      </c>
      <c r="J379" s="70" t="e">
        <f t="shared" si="155"/>
        <v>#DIV/0!</v>
      </c>
    </row>
    <row r="380" spans="1:10" hidden="1" x14ac:dyDescent="0.25">
      <c r="A380" s="71">
        <v>3</v>
      </c>
      <c r="B380" s="72" t="s">
        <v>114</v>
      </c>
      <c r="C380" s="73">
        <f t="shared" si="154"/>
        <v>5336.85</v>
      </c>
      <c r="D380" s="73">
        <f t="shared" si="154"/>
        <v>708.32172008759699</v>
      </c>
      <c r="E380" s="73">
        <f t="shared" si="154"/>
        <v>29000</v>
      </c>
      <c r="F380" s="73">
        <f t="shared" si="154"/>
        <v>3848.9614440241558</v>
      </c>
      <c r="G380" s="73">
        <f t="shared" si="154"/>
        <v>0</v>
      </c>
      <c r="H380" s="73">
        <f t="shared" si="154"/>
        <v>0</v>
      </c>
      <c r="I380" s="73">
        <f t="shared" si="154"/>
        <v>0</v>
      </c>
      <c r="J380" s="74" t="e">
        <f t="shared" si="155"/>
        <v>#DIV/0!</v>
      </c>
    </row>
    <row r="381" spans="1:10" hidden="1" x14ac:dyDescent="0.25">
      <c r="A381" s="75">
        <v>32</v>
      </c>
      <c r="B381" s="76" t="s">
        <v>69</v>
      </c>
      <c r="C381" s="77">
        <f t="shared" ref="C381:I381" si="156">C382+C385+C389+C392</f>
        <v>5336.85</v>
      </c>
      <c r="D381" s="77">
        <f t="shared" si="156"/>
        <v>708.32172008759699</v>
      </c>
      <c r="E381" s="77">
        <f t="shared" si="156"/>
        <v>29000</v>
      </c>
      <c r="F381" s="77">
        <f t="shared" si="156"/>
        <v>3848.9614440241558</v>
      </c>
      <c r="G381" s="77">
        <f t="shared" si="156"/>
        <v>0</v>
      </c>
      <c r="H381" s="77">
        <f t="shared" si="156"/>
        <v>0</v>
      </c>
      <c r="I381" s="77">
        <f t="shared" si="156"/>
        <v>0</v>
      </c>
      <c r="J381" s="74" t="e">
        <f t="shared" si="155"/>
        <v>#DIV/0!</v>
      </c>
    </row>
    <row r="382" spans="1:10" hidden="1" x14ac:dyDescent="0.25">
      <c r="A382" s="78">
        <v>321</v>
      </c>
      <c r="B382" s="79" t="s">
        <v>131</v>
      </c>
      <c r="C382" s="36">
        <f t="shared" ref="C382:I382" si="157">SUM(C383:C384)</f>
        <v>120</v>
      </c>
      <c r="D382" s="36">
        <f t="shared" si="157"/>
        <v>15.926737009755126</v>
      </c>
      <c r="E382" s="36">
        <f t="shared" si="157"/>
        <v>2000</v>
      </c>
      <c r="F382" s="36">
        <f t="shared" si="157"/>
        <v>265.44561682925212</v>
      </c>
      <c r="G382" s="36">
        <f t="shared" si="157"/>
        <v>0</v>
      </c>
      <c r="H382" s="36">
        <f t="shared" si="157"/>
        <v>0</v>
      </c>
      <c r="I382" s="36">
        <f t="shared" si="157"/>
        <v>0</v>
      </c>
      <c r="J382" s="74" t="e">
        <f t="shared" si="155"/>
        <v>#DIV/0!</v>
      </c>
    </row>
    <row r="383" spans="1:10" hidden="1" x14ac:dyDescent="0.25">
      <c r="A383" s="129">
        <v>3211</v>
      </c>
      <c r="B383" s="81" t="s">
        <v>132</v>
      </c>
      <c r="C383" s="38">
        <v>120</v>
      </c>
      <c r="D383" s="38">
        <f>C383/7.5345</f>
        <v>15.926737009755126</v>
      </c>
      <c r="E383" s="42">
        <v>1000</v>
      </c>
      <c r="F383" s="38">
        <f>E383/7.5345</f>
        <v>132.72280841462606</v>
      </c>
      <c r="G383" s="38">
        <v>0</v>
      </c>
      <c r="H383" s="42">
        <f>G383/7.5345</f>
        <v>0</v>
      </c>
      <c r="I383" s="42">
        <v>0</v>
      </c>
      <c r="J383" s="74" t="e">
        <f t="shared" si="155"/>
        <v>#DIV/0!</v>
      </c>
    </row>
    <row r="384" spans="1:10" hidden="1" x14ac:dyDescent="0.25">
      <c r="A384" s="129">
        <v>3213</v>
      </c>
      <c r="B384" s="130" t="s">
        <v>133</v>
      </c>
      <c r="C384" s="38">
        <v>0</v>
      </c>
      <c r="D384" s="38">
        <f>C384/7.5345</f>
        <v>0</v>
      </c>
      <c r="E384" s="42">
        <v>1000</v>
      </c>
      <c r="F384" s="38">
        <f>E384/7.5345</f>
        <v>132.72280841462606</v>
      </c>
      <c r="G384" s="38">
        <v>0</v>
      </c>
      <c r="H384" s="42">
        <f>G384/7.5345</f>
        <v>0</v>
      </c>
      <c r="I384" s="42">
        <v>0</v>
      </c>
      <c r="J384" s="74" t="e">
        <f t="shared" si="155"/>
        <v>#DIV/0!</v>
      </c>
    </row>
    <row r="385" spans="1:10" hidden="1" x14ac:dyDescent="0.25">
      <c r="A385" s="78">
        <v>322</v>
      </c>
      <c r="B385" s="79" t="s">
        <v>115</v>
      </c>
      <c r="C385" s="36">
        <f t="shared" ref="C385:I385" si="158">SUM(C386:C388)</f>
        <v>3002.33</v>
      </c>
      <c r="D385" s="36">
        <f t="shared" si="158"/>
        <v>398.47766938748418</v>
      </c>
      <c r="E385" s="36">
        <f t="shared" si="158"/>
        <v>10000</v>
      </c>
      <c r="F385" s="36">
        <f t="shared" si="158"/>
        <v>1327.2280841462607</v>
      </c>
      <c r="G385" s="36">
        <f t="shared" si="158"/>
        <v>0</v>
      </c>
      <c r="H385" s="36">
        <f t="shared" si="158"/>
        <v>0</v>
      </c>
      <c r="I385" s="36">
        <f t="shared" si="158"/>
        <v>0</v>
      </c>
      <c r="J385" s="74" t="e">
        <f t="shared" si="155"/>
        <v>#DIV/0!</v>
      </c>
    </row>
    <row r="386" spans="1:10" hidden="1" x14ac:dyDescent="0.25">
      <c r="A386" s="80">
        <v>3221</v>
      </c>
      <c r="B386" s="81" t="s">
        <v>135</v>
      </c>
      <c r="C386" s="38">
        <v>0</v>
      </c>
      <c r="D386" s="38">
        <f>C386/7.5345</f>
        <v>0</v>
      </c>
      <c r="E386" s="42">
        <v>2000</v>
      </c>
      <c r="F386" s="38">
        <f>E386/7.5345</f>
        <v>265.44561682925212</v>
      </c>
      <c r="G386" s="38">
        <v>0</v>
      </c>
      <c r="H386" s="42">
        <f>G386/7.5345</f>
        <v>0</v>
      </c>
      <c r="I386" s="42">
        <v>0</v>
      </c>
      <c r="J386" s="74" t="e">
        <f t="shared" si="155"/>
        <v>#DIV/0!</v>
      </c>
    </row>
    <row r="387" spans="1:10" hidden="1" x14ac:dyDescent="0.25">
      <c r="A387" s="80">
        <v>3225</v>
      </c>
      <c r="B387" s="81" t="s">
        <v>137</v>
      </c>
      <c r="C387" s="38">
        <v>0</v>
      </c>
      <c r="D387" s="38">
        <f>C387/7.5345</f>
        <v>0</v>
      </c>
      <c r="E387" s="42">
        <v>6000</v>
      </c>
      <c r="F387" s="38">
        <f>E387/7.5345</f>
        <v>796.33685048775624</v>
      </c>
      <c r="G387" s="38">
        <v>0</v>
      </c>
      <c r="H387" s="42">
        <f>G387/7.5345</f>
        <v>0</v>
      </c>
      <c r="I387" s="42">
        <v>0</v>
      </c>
      <c r="J387" s="74" t="e">
        <f t="shared" si="155"/>
        <v>#DIV/0!</v>
      </c>
    </row>
    <row r="388" spans="1:10" ht="26.25" hidden="1" x14ac:dyDescent="0.25">
      <c r="A388" s="80">
        <v>3227</v>
      </c>
      <c r="B388" s="81" t="s">
        <v>138</v>
      </c>
      <c r="C388" s="38">
        <v>3002.33</v>
      </c>
      <c r="D388" s="38">
        <f>C388/7.5345</f>
        <v>398.47766938748418</v>
      </c>
      <c r="E388" s="42">
        <v>2000</v>
      </c>
      <c r="F388" s="38">
        <f>E388/7.5345</f>
        <v>265.44561682925212</v>
      </c>
      <c r="G388" s="38">
        <v>0</v>
      </c>
      <c r="H388" s="42">
        <f>G388/7.5345</f>
        <v>0</v>
      </c>
      <c r="I388" s="42">
        <v>0</v>
      </c>
      <c r="J388" s="74" t="e">
        <f t="shared" si="155"/>
        <v>#DIV/0!</v>
      </c>
    </row>
    <row r="389" spans="1:10" hidden="1" x14ac:dyDescent="0.25">
      <c r="A389" s="95">
        <v>323</v>
      </c>
      <c r="B389" s="96" t="s">
        <v>139</v>
      </c>
      <c r="C389" s="36">
        <f t="shared" ref="C389:I389" si="159">SUM(C390:C391)</f>
        <v>632.19000000000005</v>
      </c>
      <c r="D389" s="36">
        <f t="shared" si="159"/>
        <v>83.906032251642443</v>
      </c>
      <c r="E389" s="36">
        <f t="shared" si="159"/>
        <v>8000</v>
      </c>
      <c r="F389" s="36">
        <f t="shared" si="159"/>
        <v>1061.7824673170085</v>
      </c>
      <c r="G389" s="36">
        <f t="shared" si="159"/>
        <v>0</v>
      </c>
      <c r="H389" s="36">
        <f t="shared" si="159"/>
        <v>0</v>
      </c>
      <c r="I389" s="36">
        <f t="shared" si="159"/>
        <v>0</v>
      </c>
      <c r="J389" s="74" t="e">
        <f t="shared" si="155"/>
        <v>#DIV/0!</v>
      </c>
    </row>
    <row r="390" spans="1:10" hidden="1" x14ac:dyDescent="0.25">
      <c r="A390" s="80">
        <v>3237</v>
      </c>
      <c r="B390" s="81" t="s">
        <v>145</v>
      </c>
      <c r="C390" s="38">
        <v>632.19000000000005</v>
      </c>
      <c r="D390" s="38">
        <f>C390/7.5345</f>
        <v>83.906032251642443</v>
      </c>
      <c r="E390" s="42">
        <v>7000</v>
      </c>
      <c r="F390" s="38">
        <f>E390/7.5345</f>
        <v>929.05965890238235</v>
      </c>
      <c r="G390" s="38">
        <v>0</v>
      </c>
      <c r="H390" s="42">
        <f>G390/7.5345</f>
        <v>0</v>
      </c>
      <c r="I390" s="42">
        <v>0</v>
      </c>
      <c r="J390" s="74" t="e">
        <f t="shared" si="155"/>
        <v>#DIV/0!</v>
      </c>
    </row>
    <row r="391" spans="1:10" hidden="1" x14ac:dyDescent="0.25">
      <c r="A391" s="80">
        <v>3239</v>
      </c>
      <c r="B391" s="81" t="s">
        <v>147</v>
      </c>
      <c r="C391" s="38">
        <v>0</v>
      </c>
      <c r="D391" s="38">
        <f>C391/7.5345</f>
        <v>0</v>
      </c>
      <c r="E391" s="42">
        <v>1000</v>
      </c>
      <c r="F391" s="38">
        <f>E391/7.5345</f>
        <v>132.72280841462606</v>
      </c>
      <c r="G391" s="38">
        <v>0</v>
      </c>
      <c r="H391" s="42">
        <f>G391/7.5345</f>
        <v>0</v>
      </c>
      <c r="I391" s="42">
        <v>0</v>
      </c>
      <c r="J391" s="74" t="e">
        <f t="shared" si="155"/>
        <v>#DIV/0!</v>
      </c>
    </row>
    <row r="392" spans="1:10" ht="26.25" hidden="1" x14ac:dyDescent="0.25">
      <c r="A392" s="95">
        <v>329</v>
      </c>
      <c r="B392" s="96" t="s">
        <v>148</v>
      </c>
      <c r="C392" s="36">
        <f t="shared" ref="C392:I392" si="160">C393</f>
        <v>1582.33</v>
      </c>
      <c r="D392" s="36">
        <f t="shared" si="160"/>
        <v>210.01128143871523</v>
      </c>
      <c r="E392" s="36">
        <f t="shared" si="160"/>
        <v>9000</v>
      </c>
      <c r="F392" s="36">
        <f t="shared" si="160"/>
        <v>1194.5052757316344</v>
      </c>
      <c r="G392" s="36">
        <f t="shared" si="160"/>
        <v>0</v>
      </c>
      <c r="H392" s="36">
        <f t="shared" si="160"/>
        <v>0</v>
      </c>
      <c r="I392" s="36">
        <f t="shared" si="160"/>
        <v>0</v>
      </c>
      <c r="J392" s="74" t="e">
        <f t="shared" si="155"/>
        <v>#DIV/0!</v>
      </c>
    </row>
    <row r="393" spans="1:10" ht="26.25" hidden="1" x14ac:dyDescent="0.25">
      <c r="A393" s="80">
        <v>3299</v>
      </c>
      <c r="B393" s="81" t="s">
        <v>148</v>
      </c>
      <c r="C393" s="38">
        <v>1582.33</v>
      </c>
      <c r="D393" s="38">
        <f>C393/7.5345</f>
        <v>210.01128143871523</v>
      </c>
      <c r="E393" s="42">
        <v>9000</v>
      </c>
      <c r="F393" s="38">
        <f>E393/7.5345</f>
        <v>1194.5052757316344</v>
      </c>
      <c r="G393" s="38">
        <v>0</v>
      </c>
      <c r="H393" s="42">
        <f>G393/7.5345</f>
        <v>0</v>
      </c>
      <c r="I393" s="42">
        <v>0</v>
      </c>
      <c r="J393" s="74" t="e">
        <f t="shared" si="155"/>
        <v>#DIV/0!</v>
      </c>
    </row>
    <row r="394" spans="1:10" x14ac:dyDescent="0.25">
      <c r="A394" s="106" t="s">
        <v>214</v>
      </c>
      <c r="B394" s="107" t="s">
        <v>215</v>
      </c>
      <c r="C394" s="65">
        <f>C395+C411</f>
        <v>531467.17000000004</v>
      </c>
      <c r="D394" s="65">
        <f>D395+D411</f>
        <v>70537.815382573492</v>
      </c>
      <c r="E394" s="65">
        <f>E395+E411</f>
        <v>602500</v>
      </c>
      <c r="F394" s="65">
        <f>F395+F411</f>
        <v>79965.492069812186</v>
      </c>
      <c r="G394" s="65">
        <f>G395+G411</f>
        <v>489030</v>
      </c>
      <c r="H394" s="65">
        <v>64905.440000000002</v>
      </c>
      <c r="I394" s="65">
        <f>I395+I411</f>
        <v>26407.160000000003</v>
      </c>
      <c r="J394" s="66">
        <f t="shared" si="155"/>
        <v>40.685588141764399</v>
      </c>
    </row>
    <row r="395" spans="1:10" x14ac:dyDescent="0.25">
      <c r="A395" s="89" t="s">
        <v>48</v>
      </c>
      <c r="B395" s="131" t="s">
        <v>49</v>
      </c>
      <c r="C395" s="69">
        <f t="shared" ref="C395:I395" si="161">C396</f>
        <v>120463.03</v>
      </c>
      <c r="D395" s="69">
        <f t="shared" si="161"/>
        <v>15988.191651735349</v>
      </c>
      <c r="E395" s="69">
        <f t="shared" si="161"/>
        <v>144280</v>
      </c>
      <c r="F395" s="69">
        <f t="shared" si="161"/>
        <v>19149.246798062246</v>
      </c>
      <c r="G395" s="69">
        <f t="shared" si="161"/>
        <v>117530</v>
      </c>
      <c r="H395" s="69">
        <f t="shared" si="161"/>
        <v>15598.91709403411</v>
      </c>
      <c r="I395" s="69">
        <f t="shared" si="161"/>
        <v>6529.3099999999995</v>
      </c>
      <c r="J395" s="70">
        <f t="shared" si="155"/>
        <v>41.857456903192144</v>
      </c>
    </row>
    <row r="396" spans="1:10" x14ac:dyDescent="0.25">
      <c r="A396" s="91">
        <v>3</v>
      </c>
      <c r="B396" s="92" t="s">
        <v>114</v>
      </c>
      <c r="C396" s="73">
        <f t="shared" ref="C396:I396" si="162">C397+C406</f>
        <v>120463.03</v>
      </c>
      <c r="D396" s="73">
        <f t="shared" si="162"/>
        <v>15988.191651735349</v>
      </c>
      <c r="E396" s="73">
        <f t="shared" si="162"/>
        <v>144280</v>
      </c>
      <c r="F396" s="73">
        <f t="shared" si="162"/>
        <v>19149.246798062246</v>
      </c>
      <c r="G396" s="73">
        <f t="shared" si="162"/>
        <v>117530</v>
      </c>
      <c r="H396" s="73">
        <f t="shared" si="162"/>
        <v>15598.91709403411</v>
      </c>
      <c r="I396" s="73">
        <f t="shared" si="162"/>
        <v>6529.3099999999995</v>
      </c>
      <c r="J396" s="135">
        <f t="shared" si="155"/>
        <v>41.857456903192144</v>
      </c>
    </row>
    <row r="397" spans="1:10" x14ac:dyDescent="0.25">
      <c r="A397" s="93">
        <v>31</v>
      </c>
      <c r="B397" s="94" t="s">
        <v>68</v>
      </c>
      <c r="C397" s="77">
        <f>C398+C402+C404</f>
        <v>118952.39</v>
      </c>
      <c r="D397" s="77">
        <f>D398+D402+D404</f>
        <v>15787.695268431879</v>
      </c>
      <c r="E397" s="77">
        <f>E398+E402+E404</f>
        <v>139760</v>
      </c>
      <c r="F397" s="77">
        <f>F398+F402+F404</f>
        <v>18549.339704028138</v>
      </c>
      <c r="G397" s="77">
        <f>G398+G402+G404</f>
        <v>113010</v>
      </c>
      <c r="H397" s="77">
        <v>14999.01</v>
      </c>
      <c r="I397" s="77">
        <f>I398+I402+I404</f>
        <v>6505.9299999999994</v>
      </c>
      <c r="J397" s="146">
        <f t="shared" si="155"/>
        <v>43.375729464811343</v>
      </c>
    </row>
    <row r="398" spans="1:10" x14ac:dyDescent="0.25">
      <c r="A398" s="95">
        <v>311</v>
      </c>
      <c r="B398" s="96" t="s">
        <v>172</v>
      </c>
      <c r="C398" s="36">
        <f>SUM(C399:C401)</f>
        <v>99800.8</v>
      </c>
      <c r="D398" s="36">
        <f>SUM(D399:D401)</f>
        <v>13245.842458026411</v>
      </c>
      <c r="E398" s="36">
        <f>SUM(E399:E401)</f>
        <v>120680</v>
      </c>
      <c r="F398" s="36">
        <f>SUM(F399:F401)</f>
        <v>16016.988519477072</v>
      </c>
      <c r="G398" s="36">
        <f>SUM(G399:G401)</f>
        <v>97880</v>
      </c>
      <c r="H398" s="36">
        <v>12990.91</v>
      </c>
      <c r="I398" s="36">
        <f>SUM(I399:I401)</f>
        <v>5485.82</v>
      </c>
      <c r="J398" s="74">
        <f t="shared" si="155"/>
        <v>42.228142601249644</v>
      </c>
    </row>
    <row r="399" spans="1:10" x14ac:dyDescent="0.25">
      <c r="A399" s="80">
        <v>3111</v>
      </c>
      <c r="B399" s="81" t="s">
        <v>173</v>
      </c>
      <c r="C399" s="38">
        <v>99800.8</v>
      </c>
      <c r="D399" s="38">
        <f>C399/7.5345</f>
        <v>13245.842458026411</v>
      </c>
      <c r="E399" s="42">
        <v>115680</v>
      </c>
      <c r="F399" s="38">
        <f>E399/7.5345</f>
        <v>15353.374477403941</v>
      </c>
      <c r="G399" s="38">
        <v>91680</v>
      </c>
      <c r="H399" s="42">
        <f>G399/7.5345</f>
        <v>12168.027075452916</v>
      </c>
      <c r="I399" s="42">
        <v>4756.8599999999997</v>
      </c>
      <c r="J399" s="74">
        <f t="shared" si="155"/>
        <v>39.09310827879581</v>
      </c>
    </row>
    <row r="400" spans="1:10" x14ac:dyDescent="0.25">
      <c r="A400" s="80">
        <v>3113</v>
      </c>
      <c r="B400" s="81" t="s">
        <v>203</v>
      </c>
      <c r="C400" s="38">
        <v>0</v>
      </c>
      <c r="D400" s="38">
        <f>C400/7.5345</f>
        <v>0</v>
      </c>
      <c r="E400" s="42">
        <v>3800</v>
      </c>
      <c r="F400" s="38">
        <f>E400/7.5345</f>
        <v>504.346671975579</v>
      </c>
      <c r="G400" s="38">
        <v>3800</v>
      </c>
      <c r="H400" s="42">
        <f>G400/7.5345</f>
        <v>504.346671975579</v>
      </c>
      <c r="I400" s="42">
        <v>563.41</v>
      </c>
      <c r="J400" s="74">
        <f t="shared" si="155"/>
        <v>111.71085907894735</v>
      </c>
    </row>
    <row r="401" spans="1:10" x14ac:dyDescent="0.25">
      <c r="A401" s="80">
        <v>3114</v>
      </c>
      <c r="B401" s="81" t="s">
        <v>204</v>
      </c>
      <c r="C401" s="38">
        <v>0</v>
      </c>
      <c r="D401" s="38">
        <f>C401/7.5345</f>
        <v>0</v>
      </c>
      <c r="E401" s="42">
        <v>1200</v>
      </c>
      <c r="F401" s="38">
        <f>E401/7.5345</f>
        <v>159.26737009755126</v>
      </c>
      <c r="G401" s="38">
        <v>2400</v>
      </c>
      <c r="H401" s="42">
        <f>G401/7.5345</f>
        <v>318.53474019510253</v>
      </c>
      <c r="I401" s="42">
        <v>165.55</v>
      </c>
      <c r="J401" s="74">
        <f t="shared" si="155"/>
        <v>51.972353125000005</v>
      </c>
    </row>
    <row r="402" spans="1:10" x14ac:dyDescent="0.25">
      <c r="A402" s="95">
        <v>312</v>
      </c>
      <c r="B402" s="96" t="s">
        <v>174</v>
      </c>
      <c r="C402" s="36">
        <f t="shared" ref="C402:I402" si="163">C403</f>
        <v>0</v>
      </c>
      <c r="D402" s="36">
        <f t="shared" si="163"/>
        <v>0</v>
      </c>
      <c r="E402" s="36">
        <f t="shared" si="163"/>
        <v>0</v>
      </c>
      <c r="F402" s="36">
        <f t="shared" si="163"/>
        <v>0</v>
      </c>
      <c r="G402" s="36">
        <f t="shared" si="163"/>
        <v>0</v>
      </c>
      <c r="H402" s="36">
        <f t="shared" si="163"/>
        <v>0</v>
      </c>
      <c r="I402" s="36">
        <f t="shared" si="163"/>
        <v>0</v>
      </c>
      <c r="J402" s="74">
        <v>0</v>
      </c>
    </row>
    <row r="403" spans="1:10" x14ac:dyDescent="0.25">
      <c r="A403" s="80">
        <v>3121</v>
      </c>
      <c r="B403" s="81" t="s">
        <v>174</v>
      </c>
      <c r="C403" s="38">
        <v>0</v>
      </c>
      <c r="D403" s="38">
        <f>C403/7.5345</f>
        <v>0</v>
      </c>
      <c r="E403" s="42">
        <v>0</v>
      </c>
      <c r="F403" s="38">
        <f>E403/7.5345</f>
        <v>0</v>
      </c>
      <c r="G403" s="38">
        <v>0</v>
      </c>
      <c r="H403" s="42">
        <f>G403/7.5345</f>
        <v>0</v>
      </c>
      <c r="I403" s="42">
        <v>0</v>
      </c>
      <c r="J403" s="74">
        <v>0</v>
      </c>
    </row>
    <row r="404" spans="1:10" x14ac:dyDescent="0.25">
      <c r="A404" s="95">
        <v>313</v>
      </c>
      <c r="B404" s="96" t="s">
        <v>175</v>
      </c>
      <c r="C404" s="36">
        <f t="shared" ref="C404:I404" si="164">C405</f>
        <v>19151.59</v>
      </c>
      <c r="D404" s="36">
        <f t="shared" si="164"/>
        <v>2541.8528104054681</v>
      </c>
      <c r="E404" s="36">
        <f t="shared" si="164"/>
        <v>19080</v>
      </c>
      <c r="F404" s="36">
        <f t="shared" si="164"/>
        <v>2532.3511845510648</v>
      </c>
      <c r="G404" s="36">
        <f t="shared" si="164"/>
        <v>15130</v>
      </c>
      <c r="H404" s="36">
        <f t="shared" si="164"/>
        <v>2008.0960913132922</v>
      </c>
      <c r="I404" s="36">
        <f t="shared" si="164"/>
        <v>1020.11</v>
      </c>
      <c r="J404" s="74">
        <f t="shared" si="155"/>
        <v>50.799859847984138</v>
      </c>
    </row>
    <row r="405" spans="1:10" x14ac:dyDescent="0.25">
      <c r="A405" s="80">
        <v>3132</v>
      </c>
      <c r="B405" s="81" t="s">
        <v>176</v>
      </c>
      <c r="C405" s="38">
        <v>19151.59</v>
      </c>
      <c r="D405" s="38">
        <f>C405/7.5345</f>
        <v>2541.8528104054681</v>
      </c>
      <c r="E405" s="42">
        <v>19080</v>
      </c>
      <c r="F405" s="38">
        <f>E405/7.5345</f>
        <v>2532.3511845510648</v>
      </c>
      <c r="G405" s="38">
        <v>15130</v>
      </c>
      <c r="H405" s="42">
        <f>G405/7.5345</f>
        <v>2008.0960913132922</v>
      </c>
      <c r="I405" s="42">
        <v>1020.11</v>
      </c>
      <c r="J405" s="74">
        <f t="shared" si="155"/>
        <v>50.799859847984138</v>
      </c>
    </row>
    <row r="406" spans="1:10" x14ac:dyDescent="0.25">
      <c r="A406" s="93">
        <v>32</v>
      </c>
      <c r="B406" s="94" t="s">
        <v>69</v>
      </c>
      <c r="C406" s="77">
        <f t="shared" ref="C406:I406" si="165">C407+C409</f>
        <v>1510.64</v>
      </c>
      <c r="D406" s="77">
        <f t="shared" si="165"/>
        <v>200.49638330347071</v>
      </c>
      <c r="E406" s="77">
        <f t="shared" si="165"/>
        <v>4520</v>
      </c>
      <c r="F406" s="77">
        <f t="shared" si="165"/>
        <v>599.90709403410983</v>
      </c>
      <c r="G406" s="77">
        <f t="shared" si="165"/>
        <v>4520</v>
      </c>
      <c r="H406" s="77">
        <f t="shared" si="165"/>
        <v>599.90709403410983</v>
      </c>
      <c r="I406" s="77">
        <f t="shared" si="165"/>
        <v>23.38</v>
      </c>
      <c r="J406" s="146">
        <f t="shared" si="155"/>
        <v>3.8972701327433619</v>
      </c>
    </row>
    <row r="407" spans="1:10" x14ac:dyDescent="0.25">
      <c r="A407" s="95">
        <v>321</v>
      </c>
      <c r="B407" s="96" t="s">
        <v>131</v>
      </c>
      <c r="C407" s="36">
        <f t="shared" ref="C407:I407" si="166">C408</f>
        <v>1510.64</v>
      </c>
      <c r="D407" s="36">
        <f t="shared" si="166"/>
        <v>200.49638330347071</v>
      </c>
      <c r="E407" s="36">
        <f t="shared" si="166"/>
        <v>2520</v>
      </c>
      <c r="F407" s="36">
        <f t="shared" si="166"/>
        <v>334.46147720485766</v>
      </c>
      <c r="G407" s="36">
        <f t="shared" si="166"/>
        <v>2520</v>
      </c>
      <c r="H407" s="36">
        <f t="shared" si="166"/>
        <v>334.46147720485766</v>
      </c>
      <c r="I407" s="36">
        <f t="shared" si="166"/>
        <v>23.38</v>
      </c>
      <c r="J407" s="74">
        <f t="shared" si="155"/>
        <v>6.9903416666666658</v>
      </c>
    </row>
    <row r="408" spans="1:10" x14ac:dyDescent="0.25">
      <c r="A408" s="80">
        <v>3212</v>
      </c>
      <c r="B408" s="81" t="s">
        <v>177</v>
      </c>
      <c r="C408" s="38">
        <v>1510.64</v>
      </c>
      <c r="D408" s="38">
        <f>C408/7.5345</f>
        <v>200.49638330347071</v>
      </c>
      <c r="E408" s="42">
        <v>2520</v>
      </c>
      <c r="F408" s="38">
        <f>E408/7.5345</f>
        <v>334.46147720485766</v>
      </c>
      <c r="G408" s="38">
        <v>2520</v>
      </c>
      <c r="H408" s="42">
        <f>G408/7.5345</f>
        <v>334.46147720485766</v>
      </c>
      <c r="I408" s="42">
        <v>23.38</v>
      </c>
      <c r="J408" s="74">
        <f t="shared" si="155"/>
        <v>6.9903416666666658</v>
      </c>
    </row>
    <row r="409" spans="1:10" x14ac:dyDescent="0.25">
      <c r="A409" s="78">
        <v>322</v>
      </c>
      <c r="B409" s="79" t="s">
        <v>115</v>
      </c>
      <c r="C409" s="36">
        <f t="shared" ref="C409:I409" si="167">C410</f>
        <v>0</v>
      </c>
      <c r="D409" s="36">
        <f t="shared" si="167"/>
        <v>0</v>
      </c>
      <c r="E409" s="36">
        <f t="shared" si="167"/>
        <v>2000</v>
      </c>
      <c r="F409" s="36">
        <f t="shared" si="167"/>
        <v>265.44561682925212</v>
      </c>
      <c r="G409" s="36">
        <f t="shared" si="167"/>
        <v>2000</v>
      </c>
      <c r="H409" s="36">
        <f t="shared" si="167"/>
        <v>265.44561682925212</v>
      </c>
      <c r="I409" s="36">
        <f t="shared" si="167"/>
        <v>0</v>
      </c>
      <c r="J409" s="74">
        <f t="shared" si="155"/>
        <v>0</v>
      </c>
    </row>
    <row r="410" spans="1:10" x14ac:dyDescent="0.25">
      <c r="A410" s="80">
        <v>3221</v>
      </c>
      <c r="B410" s="81" t="s">
        <v>135</v>
      </c>
      <c r="C410" s="38">
        <v>0</v>
      </c>
      <c r="D410" s="38">
        <f>C410/7.5345</f>
        <v>0</v>
      </c>
      <c r="E410" s="42">
        <v>2000</v>
      </c>
      <c r="F410" s="38">
        <f>E410/7.5345</f>
        <v>265.44561682925212</v>
      </c>
      <c r="G410" s="38">
        <v>2000</v>
      </c>
      <c r="H410" s="42">
        <f>G410/7.5345</f>
        <v>265.44561682925212</v>
      </c>
      <c r="I410" s="42">
        <v>0</v>
      </c>
      <c r="J410" s="74">
        <f t="shared" ref="J410:J441" si="168">I410/H410*100</f>
        <v>0</v>
      </c>
    </row>
    <row r="411" spans="1:10" x14ac:dyDescent="0.25">
      <c r="A411" s="89" t="s">
        <v>40</v>
      </c>
      <c r="B411" s="131" t="s">
        <v>41</v>
      </c>
      <c r="C411" s="69">
        <f t="shared" ref="C411:I411" si="169">C412</f>
        <v>411004.14</v>
      </c>
      <c r="D411" s="69">
        <f t="shared" si="169"/>
        <v>54549.623730838146</v>
      </c>
      <c r="E411" s="69">
        <f t="shared" si="169"/>
        <v>458220</v>
      </c>
      <c r="F411" s="69">
        <f t="shared" si="169"/>
        <v>60816.24527174994</v>
      </c>
      <c r="G411" s="69">
        <f t="shared" si="169"/>
        <v>371500</v>
      </c>
      <c r="H411" s="69">
        <f t="shared" si="169"/>
        <v>49306.522660428687</v>
      </c>
      <c r="I411" s="69">
        <f t="shared" si="169"/>
        <v>19877.850000000002</v>
      </c>
      <c r="J411" s="70">
        <f t="shared" si="168"/>
        <v>40.314848680158732</v>
      </c>
    </row>
    <row r="412" spans="1:10" x14ac:dyDescent="0.25">
      <c r="A412" s="91">
        <v>3</v>
      </c>
      <c r="B412" s="92" t="s">
        <v>114</v>
      </c>
      <c r="C412" s="73">
        <f t="shared" ref="C412:I412" si="170">C413+C422</f>
        <v>411004.14</v>
      </c>
      <c r="D412" s="73">
        <f t="shared" si="170"/>
        <v>54549.623730838146</v>
      </c>
      <c r="E412" s="73">
        <f t="shared" si="170"/>
        <v>458220</v>
      </c>
      <c r="F412" s="73">
        <f t="shared" si="170"/>
        <v>60816.24527174994</v>
      </c>
      <c r="G412" s="73">
        <f t="shared" si="170"/>
        <v>371500</v>
      </c>
      <c r="H412" s="73">
        <f t="shared" si="170"/>
        <v>49306.522660428687</v>
      </c>
      <c r="I412" s="73">
        <f t="shared" si="170"/>
        <v>19877.850000000002</v>
      </c>
      <c r="J412" s="135">
        <f t="shared" si="168"/>
        <v>40.314848680158732</v>
      </c>
    </row>
    <row r="413" spans="1:10" x14ac:dyDescent="0.25">
      <c r="A413" s="93">
        <v>31</v>
      </c>
      <c r="B413" s="94" t="s">
        <v>68</v>
      </c>
      <c r="C413" s="77">
        <f t="shared" ref="C413:I413" si="171">C414+C418+C420</f>
        <v>406472.22000000003</v>
      </c>
      <c r="D413" s="77">
        <f t="shared" si="171"/>
        <v>53948.134580927734</v>
      </c>
      <c r="E413" s="77">
        <f t="shared" si="171"/>
        <v>450240</v>
      </c>
      <c r="F413" s="77">
        <f t="shared" si="171"/>
        <v>59757.117260601226</v>
      </c>
      <c r="G413" s="77">
        <f t="shared" si="171"/>
        <v>363520</v>
      </c>
      <c r="H413" s="77">
        <f t="shared" si="171"/>
        <v>48247.394649279973</v>
      </c>
      <c r="I413" s="77">
        <f t="shared" si="171"/>
        <v>19817.710000000003</v>
      </c>
      <c r="J413" s="146">
        <f t="shared" si="168"/>
        <v>41.075192026551747</v>
      </c>
    </row>
    <row r="414" spans="1:10" x14ac:dyDescent="0.25">
      <c r="A414" s="95">
        <v>311</v>
      </c>
      <c r="B414" s="96" t="s">
        <v>172</v>
      </c>
      <c r="C414" s="36">
        <f>SUM(C415:C417)</f>
        <v>342927.58</v>
      </c>
      <c r="D414" s="36">
        <f>SUM(D415:D417)</f>
        <v>45514.311500431351</v>
      </c>
      <c r="E414" s="36">
        <f>SUM(E415:E417)</f>
        <v>374820</v>
      </c>
      <c r="F414" s="36">
        <f>SUM(F415:F417)</f>
        <v>49747.163049970135</v>
      </c>
      <c r="G414" s="36">
        <f>SUM(G415:G417)</f>
        <v>300620</v>
      </c>
      <c r="H414" s="36">
        <v>39899.129999999997</v>
      </c>
      <c r="I414" s="36">
        <f>SUM(I415:I417)</f>
        <v>16594.550000000003</v>
      </c>
      <c r="J414" s="74">
        <f t="shared" si="168"/>
        <v>41.591257754241767</v>
      </c>
    </row>
    <row r="415" spans="1:10" x14ac:dyDescent="0.25">
      <c r="A415" s="80">
        <v>3111</v>
      </c>
      <c r="B415" s="81" t="s">
        <v>173</v>
      </c>
      <c r="C415" s="38">
        <v>342927.58</v>
      </c>
      <c r="D415" s="38">
        <f>C415/7.5345</f>
        <v>45514.311500431351</v>
      </c>
      <c r="E415" s="42">
        <v>366320</v>
      </c>
      <c r="F415" s="38">
        <f>E415/7.5345</f>
        <v>48619.019178445815</v>
      </c>
      <c r="G415" s="38">
        <v>290320</v>
      </c>
      <c r="H415" s="42">
        <f>G415/7.5345</f>
        <v>38532.085738934235</v>
      </c>
      <c r="I415" s="42">
        <v>14720.04</v>
      </c>
      <c r="J415" s="74">
        <f t="shared" si="168"/>
        <v>38.202032715624142</v>
      </c>
    </row>
    <row r="416" spans="1:10" x14ac:dyDescent="0.25">
      <c r="A416" s="80">
        <v>3113</v>
      </c>
      <c r="B416" s="81" t="s">
        <v>203</v>
      </c>
      <c r="C416" s="38">
        <v>0</v>
      </c>
      <c r="D416" s="38">
        <f>C416/7.5345</f>
        <v>0</v>
      </c>
      <c r="E416" s="42">
        <v>6700</v>
      </c>
      <c r="F416" s="38">
        <f>E416/7.5345</f>
        <v>889.24281637799447</v>
      </c>
      <c r="G416" s="38">
        <v>6700</v>
      </c>
      <c r="H416" s="42">
        <f>G416/7.5345</f>
        <v>889.24281637799447</v>
      </c>
      <c r="I416" s="42">
        <v>1448.78</v>
      </c>
      <c r="J416" s="74">
        <f t="shared" si="168"/>
        <v>162.92287925373134</v>
      </c>
    </row>
    <row r="417" spans="1:10" x14ac:dyDescent="0.25">
      <c r="A417" s="80">
        <v>3114</v>
      </c>
      <c r="B417" s="81" t="s">
        <v>204</v>
      </c>
      <c r="C417" s="38">
        <v>0</v>
      </c>
      <c r="D417" s="38">
        <f>C417/7.5345</f>
        <v>0</v>
      </c>
      <c r="E417" s="42">
        <v>1800</v>
      </c>
      <c r="F417" s="38">
        <f>E417/7.5345</f>
        <v>238.90105514632688</v>
      </c>
      <c r="G417" s="38">
        <v>3600</v>
      </c>
      <c r="H417" s="42">
        <f>G417/7.5345</f>
        <v>477.80211029265377</v>
      </c>
      <c r="I417" s="42">
        <v>425.73</v>
      </c>
      <c r="J417" s="74">
        <f t="shared" si="168"/>
        <v>89.101741250000003</v>
      </c>
    </row>
    <row r="418" spans="1:10" x14ac:dyDescent="0.25">
      <c r="A418" s="95">
        <v>312</v>
      </c>
      <c r="B418" s="96" t="s">
        <v>174</v>
      </c>
      <c r="C418" s="36">
        <f t="shared" ref="C418:I418" si="172">C419</f>
        <v>11100</v>
      </c>
      <c r="D418" s="36">
        <f t="shared" si="172"/>
        <v>1473.2231734023492</v>
      </c>
      <c r="E418" s="36">
        <f t="shared" si="172"/>
        <v>15000</v>
      </c>
      <c r="F418" s="36">
        <f t="shared" si="172"/>
        <v>1990.8421262193906</v>
      </c>
      <c r="G418" s="36">
        <f t="shared" si="172"/>
        <v>15000</v>
      </c>
      <c r="H418" s="36">
        <f t="shared" si="172"/>
        <v>1990.8421262193906</v>
      </c>
      <c r="I418" s="36">
        <f t="shared" si="172"/>
        <v>600</v>
      </c>
      <c r="J418" s="74">
        <f t="shared" si="168"/>
        <v>30.138000000000005</v>
      </c>
    </row>
    <row r="419" spans="1:10" x14ac:dyDescent="0.25">
      <c r="A419" s="80">
        <v>3121</v>
      </c>
      <c r="B419" s="81" t="s">
        <v>174</v>
      </c>
      <c r="C419" s="38">
        <v>11100</v>
      </c>
      <c r="D419" s="38">
        <f>C419/7.5345</f>
        <v>1473.2231734023492</v>
      </c>
      <c r="E419" s="42">
        <v>15000</v>
      </c>
      <c r="F419" s="38">
        <f>E419/7.5345</f>
        <v>1990.8421262193906</v>
      </c>
      <c r="G419" s="38">
        <v>15000</v>
      </c>
      <c r="H419" s="42">
        <f>G419/7.5345</f>
        <v>1990.8421262193906</v>
      </c>
      <c r="I419" s="42">
        <v>600</v>
      </c>
      <c r="J419" s="74">
        <f t="shared" si="168"/>
        <v>30.138000000000005</v>
      </c>
    </row>
    <row r="420" spans="1:10" x14ac:dyDescent="0.25">
      <c r="A420" s="95">
        <v>313</v>
      </c>
      <c r="B420" s="96" t="s">
        <v>175</v>
      </c>
      <c r="C420" s="36">
        <f t="shared" ref="C420:I420" si="173">C421</f>
        <v>52444.639999999999</v>
      </c>
      <c r="D420" s="36">
        <f t="shared" si="173"/>
        <v>6960.5999070940334</v>
      </c>
      <c r="E420" s="36">
        <f t="shared" si="173"/>
        <v>60420</v>
      </c>
      <c r="F420" s="36">
        <f t="shared" si="173"/>
        <v>8019.1120844117058</v>
      </c>
      <c r="G420" s="36">
        <f t="shared" si="173"/>
        <v>47900</v>
      </c>
      <c r="H420" s="36">
        <f t="shared" si="173"/>
        <v>6357.422523060588</v>
      </c>
      <c r="I420" s="36">
        <f t="shared" si="173"/>
        <v>2623.16</v>
      </c>
      <c r="J420" s="74">
        <f t="shared" si="168"/>
        <v>41.261375824634655</v>
      </c>
    </row>
    <row r="421" spans="1:10" x14ac:dyDescent="0.25">
      <c r="A421" s="80">
        <v>3132</v>
      </c>
      <c r="B421" s="81" t="s">
        <v>176</v>
      </c>
      <c r="C421" s="38">
        <v>52444.639999999999</v>
      </c>
      <c r="D421" s="38">
        <f>C421/7.5345</f>
        <v>6960.5999070940334</v>
      </c>
      <c r="E421" s="42">
        <v>60420</v>
      </c>
      <c r="F421" s="38">
        <f>E421/7.5345</f>
        <v>8019.1120844117058</v>
      </c>
      <c r="G421" s="38">
        <v>47900</v>
      </c>
      <c r="H421" s="42">
        <f>G421/7.5345</f>
        <v>6357.422523060588</v>
      </c>
      <c r="I421" s="42">
        <v>2623.16</v>
      </c>
      <c r="J421" s="74">
        <f t="shared" si="168"/>
        <v>41.261375824634655</v>
      </c>
    </row>
    <row r="422" spans="1:10" x14ac:dyDescent="0.25">
      <c r="A422" s="93">
        <v>32</v>
      </c>
      <c r="B422" s="94" t="s">
        <v>69</v>
      </c>
      <c r="C422" s="77">
        <f t="shared" ref="C422:I423" si="174">C423</f>
        <v>4531.92</v>
      </c>
      <c r="D422" s="77">
        <f t="shared" si="174"/>
        <v>601.48914991041204</v>
      </c>
      <c r="E422" s="77">
        <f t="shared" si="174"/>
        <v>7980</v>
      </c>
      <c r="F422" s="77">
        <f t="shared" si="174"/>
        <v>1059.1280111487158</v>
      </c>
      <c r="G422" s="77">
        <f t="shared" si="174"/>
        <v>7980</v>
      </c>
      <c r="H422" s="77">
        <f t="shared" si="174"/>
        <v>1059.1280111487158</v>
      </c>
      <c r="I422" s="77">
        <f t="shared" si="174"/>
        <v>60.14</v>
      </c>
      <c r="J422" s="146">
        <f t="shared" si="168"/>
        <v>5.6782560150375945</v>
      </c>
    </row>
    <row r="423" spans="1:10" x14ac:dyDescent="0.25">
      <c r="A423" s="95">
        <v>321</v>
      </c>
      <c r="B423" s="96" t="s">
        <v>131</v>
      </c>
      <c r="C423" s="36">
        <f t="shared" si="174"/>
        <v>4531.92</v>
      </c>
      <c r="D423" s="36">
        <f t="shared" si="174"/>
        <v>601.48914991041204</v>
      </c>
      <c r="E423" s="36">
        <f t="shared" si="174"/>
        <v>7980</v>
      </c>
      <c r="F423" s="36">
        <f t="shared" si="174"/>
        <v>1059.1280111487158</v>
      </c>
      <c r="G423" s="36">
        <f t="shared" si="174"/>
        <v>7980</v>
      </c>
      <c r="H423" s="36">
        <f t="shared" si="174"/>
        <v>1059.1280111487158</v>
      </c>
      <c r="I423" s="36">
        <f t="shared" si="174"/>
        <v>60.14</v>
      </c>
      <c r="J423" s="74">
        <f t="shared" si="168"/>
        <v>5.6782560150375945</v>
      </c>
    </row>
    <row r="424" spans="1:10" x14ac:dyDescent="0.25">
      <c r="A424" s="80">
        <v>3212</v>
      </c>
      <c r="B424" s="81" t="s">
        <v>177</v>
      </c>
      <c r="C424" s="38">
        <v>4531.92</v>
      </c>
      <c r="D424" s="38">
        <f>C424/7.5345</f>
        <v>601.48914991041204</v>
      </c>
      <c r="E424" s="42">
        <v>7980</v>
      </c>
      <c r="F424" s="38">
        <f>E424/7.5345</f>
        <v>1059.1280111487158</v>
      </c>
      <c r="G424" s="38">
        <v>7980</v>
      </c>
      <c r="H424" s="42">
        <f>G424/7.5345</f>
        <v>1059.1280111487158</v>
      </c>
      <c r="I424" s="42">
        <v>60.14</v>
      </c>
      <c r="J424" s="74">
        <f t="shared" si="168"/>
        <v>5.6782560150375945</v>
      </c>
    </row>
    <row r="425" spans="1:10" x14ac:dyDescent="0.25">
      <c r="A425" s="106" t="s">
        <v>216</v>
      </c>
      <c r="B425" s="107" t="s">
        <v>217</v>
      </c>
      <c r="C425" s="65">
        <f>C426+C431</f>
        <v>863.95</v>
      </c>
      <c r="D425" s="65">
        <f>D426+D431</f>
        <v>114.66587032981617</v>
      </c>
      <c r="E425" s="65">
        <f>E426+E431</f>
        <v>5000</v>
      </c>
      <c r="F425" s="65">
        <f>F426+F431</f>
        <v>663.61404207313035</v>
      </c>
      <c r="G425" s="65">
        <f>G426+G431</f>
        <v>5000</v>
      </c>
      <c r="H425" s="65">
        <v>663.61</v>
      </c>
      <c r="I425" s="65">
        <f>I426+I431</f>
        <v>30.77</v>
      </c>
      <c r="J425" s="66">
        <f t="shared" si="168"/>
        <v>4.6367595425023733</v>
      </c>
    </row>
    <row r="426" spans="1:10" x14ac:dyDescent="0.25">
      <c r="A426" s="132" t="s">
        <v>45</v>
      </c>
      <c r="B426" s="133" t="s">
        <v>46</v>
      </c>
      <c r="C426" s="69">
        <f t="shared" ref="C426:I429" si="175">C427</f>
        <v>863.95</v>
      </c>
      <c r="D426" s="69">
        <f t="shared" si="175"/>
        <v>114.66587032981617</v>
      </c>
      <c r="E426" s="69">
        <f t="shared" si="175"/>
        <v>1000</v>
      </c>
      <c r="F426" s="69">
        <f t="shared" si="175"/>
        <v>132.72280841462606</v>
      </c>
      <c r="G426" s="69">
        <f t="shared" si="175"/>
        <v>1000</v>
      </c>
      <c r="H426" s="69">
        <f t="shared" si="175"/>
        <v>132.72280841462606</v>
      </c>
      <c r="I426" s="69">
        <f t="shared" si="175"/>
        <v>0</v>
      </c>
      <c r="J426" s="70">
        <f t="shared" si="168"/>
        <v>0</v>
      </c>
    </row>
    <row r="427" spans="1:10" x14ac:dyDescent="0.25">
      <c r="A427" s="91">
        <v>3</v>
      </c>
      <c r="B427" s="92" t="s">
        <v>114</v>
      </c>
      <c r="C427" s="73">
        <f t="shared" si="175"/>
        <v>863.95</v>
      </c>
      <c r="D427" s="73">
        <f t="shared" si="175"/>
        <v>114.66587032981617</v>
      </c>
      <c r="E427" s="73">
        <f t="shared" si="175"/>
        <v>1000</v>
      </c>
      <c r="F427" s="73">
        <f t="shared" si="175"/>
        <v>132.72280841462606</v>
      </c>
      <c r="G427" s="73">
        <f t="shared" si="175"/>
        <v>1000</v>
      </c>
      <c r="H427" s="73">
        <f t="shared" si="175"/>
        <v>132.72280841462606</v>
      </c>
      <c r="I427" s="73">
        <f t="shared" si="175"/>
        <v>0</v>
      </c>
      <c r="J427" s="135">
        <f t="shared" si="168"/>
        <v>0</v>
      </c>
    </row>
    <row r="428" spans="1:10" x14ac:dyDescent="0.25">
      <c r="A428" s="93">
        <v>32</v>
      </c>
      <c r="B428" s="94" t="s">
        <v>69</v>
      </c>
      <c r="C428" s="77">
        <f t="shared" si="175"/>
        <v>863.95</v>
      </c>
      <c r="D428" s="77">
        <f t="shared" si="175"/>
        <v>114.66587032981617</v>
      </c>
      <c r="E428" s="77">
        <f t="shared" si="175"/>
        <v>1000</v>
      </c>
      <c r="F428" s="77">
        <f t="shared" si="175"/>
        <v>132.72280841462606</v>
      </c>
      <c r="G428" s="77">
        <f t="shared" si="175"/>
        <v>1000</v>
      </c>
      <c r="H428" s="77">
        <f t="shared" si="175"/>
        <v>132.72280841462606</v>
      </c>
      <c r="I428" s="77">
        <f t="shared" si="175"/>
        <v>0</v>
      </c>
      <c r="J428" s="146">
        <f t="shared" si="168"/>
        <v>0</v>
      </c>
    </row>
    <row r="429" spans="1:10" x14ac:dyDescent="0.25">
      <c r="A429" s="95">
        <v>329</v>
      </c>
      <c r="B429" s="134" t="s">
        <v>148</v>
      </c>
      <c r="C429" s="36">
        <f t="shared" si="175"/>
        <v>863.95</v>
      </c>
      <c r="D429" s="36">
        <f t="shared" si="175"/>
        <v>114.66587032981617</v>
      </c>
      <c r="E429" s="36">
        <f t="shared" si="175"/>
        <v>1000</v>
      </c>
      <c r="F429" s="36">
        <f t="shared" si="175"/>
        <v>132.72280841462606</v>
      </c>
      <c r="G429" s="36">
        <f t="shared" si="175"/>
        <v>1000</v>
      </c>
      <c r="H429" s="36">
        <f t="shared" si="175"/>
        <v>132.72280841462606</v>
      </c>
      <c r="I429" s="36">
        <f t="shared" si="175"/>
        <v>0</v>
      </c>
      <c r="J429" s="74">
        <f t="shared" si="168"/>
        <v>0</v>
      </c>
    </row>
    <row r="430" spans="1:10" ht="26.25" x14ac:dyDescent="0.25">
      <c r="A430" s="80">
        <v>3299</v>
      </c>
      <c r="B430" s="81" t="s">
        <v>148</v>
      </c>
      <c r="C430" s="38">
        <v>863.95</v>
      </c>
      <c r="D430" s="38">
        <f>C430/7.5345</f>
        <v>114.66587032981617</v>
      </c>
      <c r="E430" s="42">
        <v>1000</v>
      </c>
      <c r="F430" s="38">
        <f>E430/7.5345</f>
        <v>132.72280841462606</v>
      </c>
      <c r="G430" s="38">
        <v>1000</v>
      </c>
      <c r="H430" s="42">
        <f>G430/7.5345</f>
        <v>132.72280841462606</v>
      </c>
      <c r="I430" s="42">
        <v>0</v>
      </c>
      <c r="J430" s="74">
        <f t="shared" si="168"/>
        <v>0</v>
      </c>
    </row>
    <row r="431" spans="1:10" x14ac:dyDescent="0.25">
      <c r="A431" s="89" t="s">
        <v>48</v>
      </c>
      <c r="B431" s="131" t="s">
        <v>49</v>
      </c>
      <c r="C431" s="69">
        <f t="shared" ref="C431:I434" si="176">C432</f>
        <v>0</v>
      </c>
      <c r="D431" s="69">
        <f t="shared" si="176"/>
        <v>0</v>
      </c>
      <c r="E431" s="69">
        <f t="shared" si="176"/>
        <v>4000</v>
      </c>
      <c r="F431" s="69">
        <f t="shared" si="176"/>
        <v>530.89123365850423</v>
      </c>
      <c r="G431" s="69">
        <f t="shared" si="176"/>
        <v>4000</v>
      </c>
      <c r="H431" s="69">
        <f t="shared" si="176"/>
        <v>530.89123365850423</v>
      </c>
      <c r="I431" s="69">
        <f t="shared" si="176"/>
        <v>30.77</v>
      </c>
      <c r="J431" s="70">
        <f t="shared" si="168"/>
        <v>5.7959141249999995</v>
      </c>
    </row>
    <row r="432" spans="1:10" x14ac:dyDescent="0.25">
      <c r="A432" s="91">
        <v>3</v>
      </c>
      <c r="B432" s="92" t="s">
        <v>114</v>
      </c>
      <c r="C432" s="73">
        <f t="shared" si="176"/>
        <v>0</v>
      </c>
      <c r="D432" s="73">
        <f t="shared" si="176"/>
        <v>0</v>
      </c>
      <c r="E432" s="73">
        <f t="shared" si="176"/>
        <v>4000</v>
      </c>
      <c r="F432" s="73">
        <f t="shared" si="176"/>
        <v>530.89123365850423</v>
      </c>
      <c r="G432" s="73">
        <f t="shared" si="176"/>
        <v>4000</v>
      </c>
      <c r="H432" s="73">
        <f t="shared" si="176"/>
        <v>530.89123365850423</v>
      </c>
      <c r="I432" s="73">
        <f t="shared" si="176"/>
        <v>30.77</v>
      </c>
      <c r="J432" s="135">
        <f t="shared" si="168"/>
        <v>5.7959141249999995</v>
      </c>
    </row>
    <row r="433" spans="1:10" x14ac:dyDescent="0.25">
      <c r="A433" s="93">
        <v>32</v>
      </c>
      <c r="B433" s="94" t="s">
        <v>69</v>
      </c>
      <c r="C433" s="77">
        <f t="shared" si="176"/>
        <v>0</v>
      </c>
      <c r="D433" s="77">
        <f t="shared" si="176"/>
        <v>0</v>
      </c>
      <c r="E433" s="77">
        <f t="shared" si="176"/>
        <v>4000</v>
      </c>
      <c r="F433" s="77">
        <f t="shared" si="176"/>
        <v>530.89123365850423</v>
      </c>
      <c r="G433" s="77">
        <f t="shared" si="176"/>
        <v>4000</v>
      </c>
      <c r="H433" s="77">
        <f t="shared" si="176"/>
        <v>530.89123365850423</v>
      </c>
      <c r="I433" s="77">
        <f t="shared" si="176"/>
        <v>30.77</v>
      </c>
      <c r="J433" s="146">
        <f t="shared" si="168"/>
        <v>5.7959141249999995</v>
      </c>
    </row>
    <row r="434" spans="1:10" x14ac:dyDescent="0.25">
      <c r="A434" s="95">
        <v>329</v>
      </c>
      <c r="B434" s="134" t="s">
        <v>148</v>
      </c>
      <c r="C434" s="36">
        <f t="shared" si="176"/>
        <v>0</v>
      </c>
      <c r="D434" s="36">
        <f t="shared" si="176"/>
        <v>0</v>
      </c>
      <c r="E434" s="36">
        <f t="shared" si="176"/>
        <v>4000</v>
      </c>
      <c r="F434" s="36">
        <f t="shared" si="176"/>
        <v>530.89123365850423</v>
      </c>
      <c r="G434" s="36">
        <f t="shared" si="176"/>
        <v>4000</v>
      </c>
      <c r="H434" s="36">
        <f t="shared" si="176"/>
        <v>530.89123365850423</v>
      </c>
      <c r="I434" s="36">
        <f t="shared" si="176"/>
        <v>30.77</v>
      </c>
      <c r="J434" s="74">
        <f t="shared" si="168"/>
        <v>5.7959141249999995</v>
      </c>
    </row>
    <row r="435" spans="1:10" ht="26.25" x14ac:dyDescent="0.25">
      <c r="A435" s="80">
        <v>3299</v>
      </c>
      <c r="B435" s="81" t="s">
        <v>148</v>
      </c>
      <c r="C435" s="38">
        <v>0</v>
      </c>
      <c r="D435" s="38">
        <f>C435/7.5345</f>
        <v>0</v>
      </c>
      <c r="E435" s="42">
        <v>4000</v>
      </c>
      <c r="F435" s="38">
        <f>E435/7.5345</f>
        <v>530.89123365850423</v>
      </c>
      <c r="G435" s="38">
        <v>4000</v>
      </c>
      <c r="H435" s="42">
        <f>G435/7.5345</f>
        <v>530.89123365850423</v>
      </c>
      <c r="I435" s="42">
        <v>30.77</v>
      </c>
      <c r="J435" s="74">
        <f t="shared" si="168"/>
        <v>5.7959141249999995</v>
      </c>
    </row>
    <row r="436" spans="1:10" x14ac:dyDescent="0.25">
      <c r="A436" s="98" t="s">
        <v>218</v>
      </c>
      <c r="B436" s="88" t="s">
        <v>188</v>
      </c>
      <c r="C436" s="65">
        <f>C437+C448+C456+C464+C470</f>
        <v>72652.37</v>
      </c>
      <c r="D436" s="65">
        <f>D437+D448+D456+D464+D470</f>
        <v>9642.6265843785241</v>
      </c>
      <c r="E436" s="65">
        <f>E437+E448+E456+E464+E470</f>
        <v>84500</v>
      </c>
      <c r="F436" s="65">
        <f>F437+F448+F456+F464+F470</f>
        <v>11215.0773110359</v>
      </c>
      <c r="G436" s="65">
        <f>G437+G448+G456+G464+G470</f>
        <v>69500</v>
      </c>
      <c r="H436" s="65">
        <v>9224.2099999999991</v>
      </c>
      <c r="I436" s="65">
        <f>I437+I448+I456+I464+I470</f>
        <v>2838.44</v>
      </c>
      <c r="J436" s="66">
        <f t="shared" si="168"/>
        <v>30.771632475843465</v>
      </c>
    </row>
    <row r="437" spans="1:10" x14ac:dyDescent="0.25">
      <c r="A437" s="113" t="s">
        <v>45</v>
      </c>
      <c r="B437" s="114" t="s">
        <v>46</v>
      </c>
      <c r="C437" s="69">
        <f t="shared" ref="C437:G438" si="177">C438</f>
        <v>7052.37</v>
      </c>
      <c r="D437" s="69">
        <f t="shared" si="177"/>
        <v>936.01035237905626</v>
      </c>
      <c r="E437" s="69">
        <f t="shared" si="177"/>
        <v>16500</v>
      </c>
      <c r="F437" s="69">
        <f t="shared" si="177"/>
        <v>2189.9263388413301</v>
      </c>
      <c r="G437" s="69">
        <f t="shared" si="177"/>
        <v>16500</v>
      </c>
      <c r="H437" s="69">
        <v>2189.92</v>
      </c>
      <c r="I437" s="69">
        <f>I438</f>
        <v>1656.25</v>
      </c>
      <c r="J437" s="70">
        <f t="shared" si="168"/>
        <v>75.63061664353036</v>
      </c>
    </row>
    <row r="438" spans="1:10" ht="26.25" x14ac:dyDescent="0.25">
      <c r="A438" s="91">
        <v>4</v>
      </c>
      <c r="B438" s="92" t="s">
        <v>75</v>
      </c>
      <c r="C438" s="73">
        <f t="shared" si="177"/>
        <v>7052.37</v>
      </c>
      <c r="D438" s="73">
        <f t="shared" si="177"/>
        <v>936.01035237905626</v>
      </c>
      <c r="E438" s="73">
        <f t="shared" si="177"/>
        <v>16500</v>
      </c>
      <c r="F438" s="73">
        <f t="shared" si="177"/>
        <v>2189.9263388413301</v>
      </c>
      <c r="G438" s="73">
        <f t="shared" si="177"/>
        <v>16500</v>
      </c>
      <c r="H438" s="73">
        <f>H439</f>
        <v>2189.9222967681999</v>
      </c>
      <c r="I438" s="73">
        <f>I439</f>
        <v>1656.25</v>
      </c>
      <c r="J438" s="135">
        <f t="shared" si="168"/>
        <v>75.630537322909944</v>
      </c>
    </row>
    <row r="439" spans="1:10" ht="26.25" x14ac:dyDescent="0.25">
      <c r="A439" s="93">
        <v>42</v>
      </c>
      <c r="B439" s="94" t="s">
        <v>189</v>
      </c>
      <c r="C439" s="77">
        <f t="shared" ref="C439:I439" si="178">C440+C446</f>
        <v>7052.37</v>
      </c>
      <c r="D439" s="77">
        <f t="shared" si="178"/>
        <v>936.01035237905626</v>
      </c>
      <c r="E439" s="77">
        <f t="shared" si="178"/>
        <v>16500</v>
      </c>
      <c r="F439" s="77">
        <f t="shared" si="178"/>
        <v>2189.9263388413301</v>
      </c>
      <c r="G439" s="77">
        <f t="shared" si="178"/>
        <v>16500</v>
      </c>
      <c r="H439" s="77">
        <f t="shared" si="178"/>
        <v>2189.9222967681999</v>
      </c>
      <c r="I439" s="77">
        <f t="shared" si="178"/>
        <v>1656.25</v>
      </c>
      <c r="J439" s="146">
        <f t="shared" si="168"/>
        <v>75.630537322909944</v>
      </c>
    </row>
    <row r="440" spans="1:10" x14ac:dyDescent="0.25">
      <c r="A440" s="95">
        <v>422</v>
      </c>
      <c r="B440" s="96" t="s">
        <v>190</v>
      </c>
      <c r="C440" s="36">
        <f t="shared" ref="C440:I440" si="179">SUM(C441:C445)</f>
        <v>0</v>
      </c>
      <c r="D440" s="36">
        <f t="shared" si="179"/>
        <v>0</v>
      </c>
      <c r="E440" s="36">
        <f t="shared" si="179"/>
        <v>13500</v>
      </c>
      <c r="F440" s="36">
        <f t="shared" si="179"/>
        <v>1791.757913597452</v>
      </c>
      <c r="G440" s="36">
        <f t="shared" si="179"/>
        <v>13500</v>
      </c>
      <c r="H440" s="36">
        <f t="shared" si="179"/>
        <v>1791.7538715243218</v>
      </c>
      <c r="I440" s="36">
        <f t="shared" si="179"/>
        <v>1656.25</v>
      </c>
      <c r="J440" s="74">
        <f t="shared" si="168"/>
        <v>92.437361309617657</v>
      </c>
    </row>
    <row r="441" spans="1:10" x14ac:dyDescent="0.25">
      <c r="A441" s="80">
        <v>4221</v>
      </c>
      <c r="B441" s="81" t="s">
        <v>191</v>
      </c>
      <c r="C441" s="38">
        <v>0</v>
      </c>
      <c r="D441" s="38">
        <f>C441/7.5345</f>
        <v>0</v>
      </c>
      <c r="E441" s="42">
        <v>5000</v>
      </c>
      <c r="F441" s="38">
        <f>E441/7.5345</f>
        <v>663.61404207313024</v>
      </c>
      <c r="G441" s="38">
        <v>5000</v>
      </c>
      <c r="H441" s="42">
        <v>663.61</v>
      </c>
      <c r="I441" s="42">
        <v>0</v>
      </c>
      <c r="J441" s="74">
        <f t="shared" si="168"/>
        <v>0</v>
      </c>
    </row>
    <row r="442" spans="1:10" x14ac:dyDescent="0.25">
      <c r="A442" s="80">
        <v>4222</v>
      </c>
      <c r="B442" s="81" t="s">
        <v>219</v>
      </c>
      <c r="C442" s="38">
        <v>0</v>
      </c>
      <c r="D442" s="38">
        <f>C442/7.5345</f>
        <v>0</v>
      </c>
      <c r="E442" s="42">
        <v>500</v>
      </c>
      <c r="F442" s="38">
        <f>E442/7.5345</f>
        <v>66.361404207313029</v>
      </c>
      <c r="G442" s="38">
        <v>500</v>
      </c>
      <c r="H442" s="42">
        <f>G442/7.5345</f>
        <v>66.361404207313029</v>
      </c>
      <c r="I442" s="42">
        <v>0</v>
      </c>
      <c r="J442" s="74">
        <f t="shared" ref="J442:J473" si="180">I442/H442*100</f>
        <v>0</v>
      </c>
    </row>
    <row r="443" spans="1:10" x14ac:dyDescent="0.25">
      <c r="A443" s="80">
        <v>4223</v>
      </c>
      <c r="B443" s="81" t="s">
        <v>220</v>
      </c>
      <c r="C443" s="38">
        <v>0</v>
      </c>
      <c r="D443" s="38">
        <f>C443/7.5345</f>
        <v>0</v>
      </c>
      <c r="E443" s="42">
        <v>1000</v>
      </c>
      <c r="F443" s="38">
        <f>E443/7.5345</f>
        <v>132.72280841462606</v>
      </c>
      <c r="G443" s="38">
        <v>1000</v>
      </c>
      <c r="H443" s="42">
        <f>G443/7.5345</f>
        <v>132.72280841462606</v>
      </c>
      <c r="I443" s="42">
        <v>1125</v>
      </c>
      <c r="J443" s="74">
        <f t="shared" si="180"/>
        <v>847.63124999999991</v>
      </c>
    </row>
    <row r="444" spans="1:10" x14ac:dyDescent="0.25">
      <c r="A444" s="80">
        <v>4226</v>
      </c>
      <c r="B444" s="81" t="s">
        <v>221</v>
      </c>
      <c r="C444" s="38">
        <v>0</v>
      </c>
      <c r="D444" s="38">
        <f>C444/7.5345</f>
        <v>0</v>
      </c>
      <c r="E444" s="42">
        <v>2000</v>
      </c>
      <c r="F444" s="38">
        <f>E444/7.5345</f>
        <v>265.44561682925212</v>
      </c>
      <c r="G444" s="38">
        <v>2000</v>
      </c>
      <c r="H444" s="42">
        <f>G444/7.5345</f>
        <v>265.44561682925212</v>
      </c>
      <c r="I444" s="42">
        <v>0</v>
      </c>
      <c r="J444" s="74">
        <f t="shared" si="180"/>
        <v>0</v>
      </c>
    </row>
    <row r="445" spans="1:10" ht="26.25" x14ac:dyDescent="0.25">
      <c r="A445" s="80">
        <v>4227</v>
      </c>
      <c r="B445" s="81" t="s">
        <v>222</v>
      </c>
      <c r="C445" s="38">
        <v>0</v>
      </c>
      <c r="D445" s="38">
        <f>C445/7.5345</f>
        <v>0</v>
      </c>
      <c r="E445" s="42">
        <v>5000</v>
      </c>
      <c r="F445" s="38">
        <f>E445/7.5345</f>
        <v>663.61404207313024</v>
      </c>
      <c r="G445" s="38">
        <v>5000</v>
      </c>
      <c r="H445" s="42">
        <f>G445/7.5345</f>
        <v>663.61404207313024</v>
      </c>
      <c r="I445" s="42">
        <v>531.25</v>
      </c>
      <c r="J445" s="74">
        <f t="shared" si="180"/>
        <v>80.054062500000001</v>
      </c>
    </row>
    <row r="446" spans="1:10" ht="26.25" x14ac:dyDescent="0.25">
      <c r="A446" s="95">
        <v>424</v>
      </c>
      <c r="B446" s="96" t="s">
        <v>223</v>
      </c>
      <c r="C446" s="36">
        <f t="shared" ref="C446:I446" si="181">C447</f>
        <v>7052.37</v>
      </c>
      <c r="D446" s="36">
        <f t="shared" si="181"/>
        <v>936.01035237905626</v>
      </c>
      <c r="E446" s="36">
        <f t="shared" si="181"/>
        <v>3000</v>
      </c>
      <c r="F446" s="36">
        <f t="shared" si="181"/>
        <v>398.16842524387812</v>
      </c>
      <c r="G446" s="36">
        <f t="shared" si="181"/>
        <v>3000</v>
      </c>
      <c r="H446" s="36">
        <f t="shared" si="181"/>
        <v>398.16842524387812</v>
      </c>
      <c r="I446" s="36">
        <f t="shared" si="181"/>
        <v>0</v>
      </c>
      <c r="J446" s="74">
        <f t="shared" si="180"/>
        <v>0</v>
      </c>
    </row>
    <row r="447" spans="1:10" x14ac:dyDescent="0.25">
      <c r="A447" s="80">
        <v>4241</v>
      </c>
      <c r="B447" s="81" t="s">
        <v>224</v>
      </c>
      <c r="C447" s="38">
        <v>7052.37</v>
      </c>
      <c r="D447" s="38">
        <f>C447/7.5345</f>
        <v>936.01035237905626</v>
      </c>
      <c r="E447" s="42">
        <v>3000</v>
      </c>
      <c r="F447" s="38">
        <f>E447/7.5345</f>
        <v>398.16842524387812</v>
      </c>
      <c r="G447" s="38">
        <v>3000</v>
      </c>
      <c r="H447" s="42">
        <f>G447/7.5345</f>
        <v>398.16842524387812</v>
      </c>
      <c r="I447" s="42">
        <v>0</v>
      </c>
      <c r="J447" s="74">
        <f t="shared" si="180"/>
        <v>0</v>
      </c>
    </row>
    <row r="448" spans="1:10" x14ac:dyDescent="0.25">
      <c r="A448" s="113" t="s">
        <v>48</v>
      </c>
      <c r="B448" s="114" t="s">
        <v>49</v>
      </c>
      <c r="C448" s="69">
        <f t="shared" ref="C448:G449" si="182">C449</f>
        <v>3750</v>
      </c>
      <c r="D448" s="69">
        <f t="shared" si="182"/>
        <v>497.71053155484765</v>
      </c>
      <c r="E448" s="69">
        <f t="shared" si="182"/>
        <v>15000</v>
      </c>
      <c r="F448" s="69">
        <f t="shared" si="182"/>
        <v>1990.842126219391</v>
      </c>
      <c r="G448" s="69">
        <f t="shared" si="182"/>
        <v>15000</v>
      </c>
      <c r="H448" s="69">
        <v>1990.84</v>
      </c>
      <c r="I448" s="69">
        <f>I449</f>
        <v>0</v>
      </c>
      <c r="J448" s="70">
        <f t="shared" si="180"/>
        <v>0</v>
      </c>
    </row>
    <row r="449" spans="1:10" ht="26.25" x14ac:dyDescent="0.25">
      <c r="A449" s="91">
        <v>4</v>
      </c>
      <c r="B449" s="92" t="s">
        <v>75</v>
      </c>
      <c r="C449" s="73">
        <f t="shared" si="182"/>
        <v>3750</v>
      </c>
      <c r="D449" s="73">
        <f t="shared" si="182"/>
        <v>497.71053155484765</v>
      </c>
      <c r="E449" s="73">
        <f t="shared" si="182"/>
        <v>15000</v>
      </c>
      <c r="F449" s="73">
        <f t="shared" si="182"/>
        <v>1990.842126219391</v>
      </c>
      <c r="G449" s="73">
        <f t="shared" si="182"/>
        <v>15000</v>
      </c>
      <c r="H449" s="73">
        <f>H450</f>
        <v>1990.842126219391</v>
      </c>
      <c r="I449" s="73">
        <f>I450</f>
        <v>0</v>
      </c>
      <c r="J449" s="135">
        <f t="shared" si="180"/>
        <v>0</v>
      </c>
    </row>
    <row r="450" spans="1:10" ht="26.25" x14ac:dyDescent="0.25">
      <c r="A450" s="93">
        <v>42</v>
      </c>
      <c r="B450" s="94" t="s">
        <v>189</v>
      </c>
      <c r="C450" s="77">
        <f t="shared" ref="C450:I450" si="183">C451+C454</f>
        <v>3750</v>
      </c>
      <c r="D450" s="77">
        <f t="shared" si="183"/>
        <v>497.71053155484765</v>
      </c>
      <c r="E450" s="77">
        <f t="shared" si="183"/>
        <v>15000</v>
      </c>
      <c r="F450" s="77">
        <f t="shared" si="183"/>
        <v>1990.842126219391</v>
      </c>
      <c r="G450" s="77">
        <f t="shared" si="183"/>
        <v>15000</v>
      </c>
      <c r="H450" s="77">
        <f t="shared" si="183"/>
        <v>1990.842126219391</v>
      </c>
      <c r="I450" s="77">
        <f t="shared" si="183"/>
        <v>0</v>
      </c>
      <c r="J450" s="146">
        <f t="shared" si="180"/>
        <v>0</v>
      </c>
    </row>
    <row r="451" spans="1:10" x14ac:dyDescent="0.25">
      <c r="A451" s="95">
        <v>422</v>
      </c>
      <c r="B451" s="96" t="s">
        <v>190</v>
      </c>
      <c r="C451" s="36">
        <f t="shared" ref="C451:I451" si="184">SUM(C452:C453)</f>
        <v>3750</v>
      </c>
      <c r="D451" s="36">
        <f t="shared" si="184"/>
        <v>497.71053155484765</v>
      </c>
      <c r="E451" s="36">
        <f t="shared" si="184"/>
        <v>13000</v>
      </c>
      <c r="F451" s="36">
        <f t="shared" si="184"/>
        <v>1725.3965093901388</v>
      </c>
      <c r="G451" s="36">
        <f t="shared" si="184"/>
        <v>13000</v>
      </c>
      <c r="H451" s="36">
        <f t="shared" si="184"/>
        <v>1725.3965093901388</v>
      </c>
      <c r="I451" s="36">
        <f t="shared" si="184"/>
        <v>0</v>
      </c>
      <c r="J451" s="74">
        <f t="shared" si="180"/>
        <v>0</v>
      </c>
    </row>
    <row r="452" spans="1:10" x14ac:dyDescent="0.25">
      <c r="A452" s="80">
        <v>4221</v>
      </c>
      <c r="B452" s="81" t="s">
        <v>191</v>
      </c>
      <c r="C452" s="38">
        <v>0</v>
      </c>
      <c r="D452" s="38">
        <f>C452/7.5345</f>
        <v>0</v>
      </c>
      <c r="E452" s="42">
        <v>5000</v>
      </c>
      <c r="F452" s="38">
        <f>E452/7.5345</f>
        <v>663.61404207313024</v>
      </c>
      <c r="G452" s="38">
        <v>5000</v>
      </c>
      <c r="H452" s="42">
        <f>G452/7.5345</f>
        <v>663.61404207313024</v>
      </c>
      <c r="I452" s="42">
        <v>0</v>
      </c>
      <c r="J452" s="74">
        <f t="shared" si="180"/>
        <v>0</v>
      </c>
    </row>
    <row r="453" spans="1:10" ht="26.25" x14ac:dyDescent="0.25">
      <c r="A453" s="80">
        <v>4227</v>
      </c>
      <c r="B453" s="81" t="s">
        <v>222</v>
      </c>
      <c r="C453" s="38">
        <v>3750</v>
      </c>
      <c r="D453" s="38">
        <f>C453/7.5345</f>
        <v>497.71053155484765</v>
      </c>
      <c r="E453" s="42">
        <v>8000</v>
      </c>
      <c r="F453" s="38">
        <f>E453/7.5345</f>
        <v>1061.7824673170085</v>
      </c>
      <c r="G453" s="38">
        <v>8000</v>
      </c>
      <c r="H453" s="42">
        <f>G453/7.5345</f>
        <v>1061.7824673170085</v>
      </c>
      <c r="I453" s="42">
        <v>0</v>
      </c>
      <c r="J453" s="74">
        <f t="shared" si="180"/>
        <v>0</v>
      </c>
    </row>
    <row r="454" spans="1:10" ht="26.25" x14ac:dyDescent="0.25">
      <c r="A454" s="95">
        <v>424</v>
      </c>
      <c r="B454" s="96" t="s">
        <v>223</v>
      </c>
      <c r="C454" s="36">
        <f t="shared" ref="C454:I454" si="185">C455</f>
        <v>0</v>
      </c>
      <c r="D454" s="36">
        <f t="shared" si="185"/>
        <v>0</v>
      </c>
      <c r="E454" s="36">
        <f t="shared" si="185"/>
        <v>2000</v>
      </c>
      <c r="F454" s="36">
        <f t="shared" si="185"/>
        <v>265.44561682925212</v>
      </c>
      <c r="G454" s="36">
        <f t="shared" si="185"/>
        <v>2000</v>
      </c>
      <c r="H454" s="36">
        <f t="shared" si="185"/>
        <v>265.44561682925212</v>
      </c>
      <c r="I454" s="36">
        <f t="shared" si="185"/>
        <v>0</v>
      </c>
      <c r="J454" s="74">
        <f t="shared" si="180"/>
        <v>0</v>
      </c>
    </row>
    <row r="455" spans="1:10" x14ac:dyDescent="0.25">
      <c r="A455" s="80">
        <v>4241</v>
      </c>
      <c r="B455" s="81" t="s">
        <v>224</v>
      </c>
      <c r="C455" s="38">
        <v>0</v>
      </c>
      <c r="D455" s="38">
        <f>C455/7.5345</f>
        <v>0</v>
      </c>
      <c r="E455" s="42">
        <v>2000</v>
      </c>
      <c r="F455" s="38">
        <f>E455/7.5345</f>
        <v>265.44561682925212</v>
      </c>
      <c r="G455" s="38">
        <v>2000</v>
      </c>
      <c r="H455" s="42">
        <f>G455/7.5345</f>
        <v>265.44561682925212</v>
      </c>
      <c r="I455" s="42">
        <v>0</v>
      </c>
      <c r="J455" s="74">
        <f t="shared" si="180"/>
        <v>0</v>
      </c>
    </row>
    <row r="456" spans="1:10" x14ac:dyDescent="0.25">
      <c r="A456" s="113" t="s">
        <v>40</v>
      </c>
      <c r="B456" s="114" t="s">
        <v>41</v>
      </c>
      <c r="C456" s="69">
        <f t="shared" ref="C456:G457" si="186">C457</f>
        <v>61850</v>
      </c>
      <c r="D456" s="69">
        <f t="shared" si="186"/>
        <v>8208.9057004446204</v>
      </c>
      <c r="E456" s="69">
        <f t="shared" si="186"/>
        <v>40000</v>
      </c>
      <c r="F456" s="69">
        <f t="shared" si="186"/>
        <v>5308.9123365850419</v>
      </c>
      <c r="G456" s="69">
        <f t="shared" si="186"/>
        <v>25000</v>
      </c>
      <c r="H456" s="69">
        <v>3318.06</v>
      </c>
      <c r="I456" s="69">
        <f>I457</f>
        <v>1182.19</v>
      </c>
      <c r="J456" s="70">
        <f t="shared" si="180"/>
        <v>35.628951857410655</v>
      </c>
    </row>
    <row r="457" spans="1:10" ht="26.25" x14ac:dyDescent="0.25">
      <c r="A457" s="91">
        <v>4</v>
      </c>
      <c r="B457" s="92" t="s">
        <v>75</v>
      </c>
      <c r="C457" s="73">
        <f t="shared" si="186"/>
        <v>61850</v>
      </c>
      <c r="D457" s="73">
        <f t="shared" si="186"/>
        <v>8208.9057004446204</v>
      </c>
      <c r="E457" s="73">
        <f t="shared" si="186"/>
        <v>40000</v>
      </c>
      <c r="F457" s="73">
        <f t="shared" si="186"/>
        <v>5308.9123365850419</v>
      </c>
      <c r="G457" s="73">
        <f t="shared" si="186"/>
        <v>25000</v>
      </c>
      <c r="H457" s="73">
        <f>H458</f>
        <v>3318.0621262193908</v>
      </c>
      <c r="I457" s="73">
        <f>I458</f>
        <v>1182.19</v>
      </c>
      <c r="J457" s="135">
        <f t="shared" si="180"/>
        <v>35.62892902632268</v>
      </c>
    </row>
    <row r="458" spans="1:10" ht="26.25" x14ac:dyDescent="0.25">
      <c r="A458" s="93">
        <v>42</v>
      </c>
      <c r="B458" s="94" t="s">
        <v>189</v>
      </c>
      <c r="C458" s="77">
        <f t="shared" ref="C458:I458" si="187">C459+C462</f>
        <v>61850</v>
      </c>
      <c r="D458" s="77">
        <f t="shared" si="187"/>
        <v>8208.9057004446204</v>
      </c>
      <c r="E458" s="77">
        <f t="shared" si="187"/>
        <v>40000</v>
      </c>
      <c r="F458" s="77">
        <f t="shared" si="187"/>
        <v>5308.9123365850419</v>
      </c>
      <c r="G458" s="77">
        <f t="shared" si="187"/>
        <v>25000</v>
      </c>
      <c r="H458" s="77">
        <f t="shared" si="187"/>
        <v>3318.0621262193908</v>
      </c>
      <c r="I458" s="77">
        <f t="shared" si="187"/>
        <v>1182.19</v>
      </c>
      <c r="J458" s="146">
        <f t="shared" si="180"/>
        <v>35.62892902632268</v>
      </c>
    </row>
    <row r="459" spans="1:10" x14ac:dyDescent="0.25">
      <c r="A459" s="95">
        <v>422</v>
      </c>
      <c r="B459" s="96" t="s">
        <v>190</v>
      </c>
      <c r="C459" s="36">
        <f>SUM(C460:C461)</f>
        <v>37850</v>
      </c>
      <c r="D459" s="36">
        <f>SUM(D460:D461)</f>
        <v>5023.5582984935954</v>
      </c>
      <c r="E459" s="36">
        <f>SUM(E460:E461)</f>
        <v>25000</v>
      </c>
      <c r="F459" s="36">
        <f>SUM(F460:F461)</f>
        <v>3318.0702103656513</v>
      </c>
      <c r="G459" s="36">
        <f>SUM(G460:G461)</f>
        <v>10000</v>
      </c>
      <c r="H459" s="36">
        <v>1327.22</v>
      </c>
      <c r="I459" s="36">
        <f>SUM(I460:I461)</f>
        <v>0</v>
      </c>
      <c r="J459" s="74">
        <f t="shared" si="180"/>
        <v>0</v>
      </c>
    </row>
    <row r="460" spans="1:10" x14ac:dyDescent="0.25">
      <c r="A460" s="80">
        <v>4221</v>
      </c>
      <c r="B460" s="81" t="s">
        <v>191</v>
      </c>
      <c r="C460" s="38">
        <v>0</v>
      </c>
      <c r="D460" s="38">
        <f>C460/7.5345</f>
        <v>0</v>
      </c>
      <c r="E460" s="42">
        <v>5000</v>
      </c>
      <c r="F460" s="38">
        <f>E460/7.5345</f>
        <v>663.61404207313024</v>
      </c>
      <c r="G460" s="38">
        <v>5000</v>
      </c>
      <c r="H460" s="42">
        <v>663.61</v>
      </c>
      <c r="I460" s="42">
        <v>0</v>
      </c>
      <c r="J460" s="74">
        <f t="shared" si="180"/>
        <v>0</v>
      </c>
    </row>
    <row r="461" spans="1:10" ht="26.25" x14ac:dyDescent="0.25">
      <c r="A461" s="80">
        <v>4227</v>
      </c>
      <c r="B461" s="81" t="s">
        <v>222</v>
      </c>
      <c r="C461" s="38">
        <v>37850</v>
      </c>
      <c r="D461" s="38">
        <f>C461/7.5345</f>
        <v>5023.5582984935954</v>
      </c>
      <c r="E461" s="42">
        <v>20000</v>
      </c>
      <c r="F461" s="38">
        <f>E461/7.5345</f>
        <v>2654.4561682925209</v>
      </c>
      <c r="G461" s="38">
        <v>5000</v>
      </c>
      <c r="H461" s="42">
        <f>G461/7.5345</f>
        <v>663.61404207313024</v>
      </c>
      <c r="I461" s="42">
        <v>0</v>
      </c>
      <c r="J461" s="74">
        <f t="shared" si="180"/>
        <v>0</v>
      </c>
    </row>
    <row r="462" spans="1:10" ht="26.25" x14ac:dyDescent="0.25">
      <c r="A462" s="95">
        <v>424</v>
      </c>
      <c r="B462" s="96" t="s">
        <v>223</v>
      </c>
      <c r="C462" s="36">
        <f t="shared" ref="C462:I462" si="188">C463</f>
        <v>24000</v>
      </c>
      <c r="D462" s="36">
        <f t="shared" si="188"/>
        <v>3185.3474019510249</v>
      </c>
      <c r="E462" s="36">
        <f t="shared" si="188"/>
        <v>15000</v>
      </c>
      <c r="F462" s="36">
        <f t="shared" si="188"/>
        <v>1990.8421262193906</v>
      </c>
      <c r="G462" s="36">
        <f t="shared" si="188"/>
        <v>15000</v>
      </c>
      <c r="H462" s="36">
        <f t="shared" si="188"/>
        <v>1990.8421262193906</v>
      </c>
      <c r="I462" s="36">
        <f t="shared" si="188"/>
        <v>1182.19</v>
      </c>
      <c r="J462" s="74">
        <f t="shared" si="180"/>
        <v>59.381403700000014</v>
      </c>
    </row>
    <row r="463" spans="1:10" x14ac:dyDescent="0.25">
      <c r="A463" s="80">
        <v>4241</v>
      </c>
      <c r="B463" s="81" t="s">
        <v>224</v>
      </c>
      <c r="C463" s="38">
        <v>24000</v>
      </c>
      <c r="D463" s="38">
        <f>C463/7.5345</f>
        <v>3185.3474019510249</v>
      </c>
      <c r="E463" s="42">
        <v>15000</v>
      </c>
      <c r="F463" s="38">
        <f>E463/7.5345</f>
        <v>1990.8421262193906</v>
      </c>
      <c r="G463" s="38">
        <v>15000</v>
      </c>
      <c r="H463" s="42">
        <f>G463/7.5345</f>
        <v>1990.8421262193906</v>
      </c>
      <c r="I463" s="42">
        <v>1182.19</v>
      </c>
      <c r="J463" s="74">
        <f t="shared" si="180"/>
        <v>59.381403700000014</v>
      </c>
    </row>
    <row r="464" spans="1:10" x14ac:dyDescent="0.25">
      <c r="A464" s="113" t="s">
        <v>42</v>
      </c>
      <c r="B464" s="114" t="s">
        <v>43</v>
      </c>
      <c r="C464" s="69">
        <f t="shared" ref="C464:I466" si="189">C465</f>
        <v>0</v>
      </c>
      <c r="D464" s="69">
        <f t="shared" si="189"/>
        <v>0</v>
      </c>
      <c r="E464" s="69">
        <f t="shared" si="189"/>
        <v>10000</v>
      </c>
      <c r="F464" s="69">
        <f t="shared" si="189"/>
        <v>1327.2280841462605</v>
      </c>
      <c r="G464" s="69">
        <f t="shared" si="189"/>
        <v>10000</v>
      </c>
      <c r="H464" s="69">
        <f t="shared" si="189"/>
        <v>1327.2240420731302</v>
      </c>
      <c r="I464" s="69">
        <f t="shared" si="189"/>
        <v>0</v>
      </c>
      <c r="J464" s="70">
        <f t="shared" si="180"/>
        <v>0</v>
      </c>
    </row>
    <row r="465" spans="1:10" ht="26.25" x14ac:dyDescent="0.25">
      <c r="A465" s="91">
        <v>4</v>
      </c>
      <c r="B465" s="92" t="s">
        <v>75</v>
      </c>
      <c r="C465" s="73">
        <f t="shared" si="189"/>
        <v>0</v>
      </c>
      <c r="D465" s="73">
        <f t="shared" si="189"/>
        <v>0</v>
      </c>
      <c r="E465" s="73">
        <f t="shared" si="189"/>
        <v>10000</v>
      </c>
      <c r="F465" s="73">
        <f t="shared" si="189"/>
        <v>1327.2280841462605</v>
      </c>
      <c r="G465" s="73">
        <f t="shared" si="189"/>
        <v>10000</v>
      </c>
      <c r="H465" s="73">
        <f t="shared" si="189"/>
        <v>1327.2240420731302</v>
      </c>
      <c r="I465" s="73">
        <f t="shared" si="189"/>
        <v>0</v>
      </c>
      <c r="J465" s="135">
        <f t="shared" si="180"/>
        <v>0</v>
      </c>
    </row>
    <row r="466" spans="1:10" ht="26.25" x14ac:dyDescent="0.25">
      <c r="A466" s="93">
        <v>42</v>
      </c>
      <c r="B466" s="94" t="s">
        <v>189</v>
      </c>
      <c r="C466" s="77">
        <f t="shared" si="189"/>
        <v>0</v>
      </c>
      <c r="D466" s="77">
        <f t="shared" si="189"/>
        <v>0</v>
      </c>
      <c r="E466" s="77">
        <f t="shared" si="189"/>
        <v>10000</v>
      </c>
      <c r="F466" s="77">
        <f t="shared" si="189"/>
        <v>1327.2280841462605</v>
      </c>
      <c r="G466" s="77">
        <f t="shared" si="189"/>
        <v>10000</v>
      </c>
      <c r="H466" s="77">
        <f t="shared" si="189"/>
        <v>1327.2240420731302</v>
      </c>
      <c r="I466" s="77">
        <f t="shared" si="189"/>
        <v>0</v>
      </c>
      <c r="J466" s="146">
        <f t="shared" si="180"/>
        <v>0</v>
      </c>
    </row>
    <row r="467" spans="1:10" x14ac:dyDescent="0.25">
      <c r="A467" s="95">
        <v>422</v>
      </c>
      <c r="B467" s="96" t="s">
        <v>190</v>
      </c>
      <c r="C467" s="36">
        <f t="shared" ref="C467:I467" si="190">SUM(C468:C469)</f>
        <v>0</v>
      </c>
      <c r="D467" s="36">
        <f t="shared" si="190"/>
        <v>0</v>
      </c>
      <c r="E467" s="36">
        <f t="shared" si="190"/>
        <v>10000</v>
      </c>
      <c r="F467" s="36">
        <f t="shared" si="190"/>
        <v>1327.2280841462605</v>
      </c>
      <c r="G467" s="36">
        <f t="shared" si="190"/>
        <v>10000</v>
      </c>
      <c r="H467" s="36">
        <f t="shared" si="190"/>
        <v>1327.2240420731302</v>
      </c>
      <c r="I467" s="36">
        <f t="shared" si="190"/>
        <v>0</v>
      </c>
      <c r="J467" s="74">
        <f t="shared" si="180"/>
        <v>0</v>
      </c>
    </row>
    <row r="468" spans="1:10" x14ac:dyDescent="0.25">
      <c r="A468" s="80">
        <v>4221</v>
      </c>
      <c r="B468" s="81" t="s">
        <v>191</v>
      </c>
      <c r="C468" s="38">
        <v>0</v>
      </c>
      <c r="D468" s="38">
        <f>C468/7.5345</f>
        <v>0</v>
      </c>
      <c r="E468" s="42">
        <v>5000</v>
      </c>
      <c r="F468" s="38">
        <f>E468/7.5345</f>
        <v>663.61404207313024</v>
      </c>
      <c r="G468" s="38">
        <v>5000</v>
      </c>
      <c r="H468" s="42">
        <v>663.61</v>
      </c>
      <c r="I468" s="42">
        <v>0</v>
      </c>
      <c r="J468" s="74">
        <f t="shared" si="180"/>
        <v>0</v>
      </c>
    </row>
    <row r="469" spans="1:10" x14ac:dyDescent="0.25">
      <c r="A469" s="80">
        <v>4226</v>
      </c>
      <c r="B469" s="81" t="s">
        <v>221</v>
      </c>
      <c r="C469" s="38">
        <v>0</v>
      </c>
      <c r="D469" s="38">
        <f>C469/7.5345</f>
        <v>0</v>
      </c>
      <c r="E469" s="42">
        <v>5000</v>
      </c>
      <c r="F469" s="38">
        <f>E469/7.5345</f>
        <v>663.61404207313024</v>
      </c>
      <c r="G469" s="38">
        <v>5000</v>
      </c>
      <c r="H469" s="42">
        <f>G469/7.5345</f>
        <v>663.61404207313024</v>
      </c>
      <c r="I469" s="42">
        <v>0</v>
      </c>
      <c r="J469" s="74">
        <f t="shared" si="180"/>
        <v>0</v>
      </c>
    </row>
    <row r="470" spans="1:10" ht="32.25" customHeight="1" x14ac:dyDescent="0.25">
      <c r="A470" s="127" t="s">
        <v>50</v>
      </c>
      <c r="B470" s="90" t="s">
        <v>225</v>
      </c>
      <c r="C470" s="69">
        <f t="shared" ref="C470:G473" si="191">C471</f>
        <v>0</v>
      </c>
      <c r="D470" s="69">
        <f t="shared" si="191"/>
        <v>0</v>
      </c>
      <c r="E470" s="69">
        <f t="shared" si="191"/>
        <v>3000</v>
      </c>
      <c r="F470" s="69">
        <f t="shared" si="191"/>
        <v>398.16842524387812</v>
      </c>
      <c r="G470" s="69">
        <f t="shared" si="191"/>
        <v>3000</v>
      </c>
      <c r="H470" s="69">
        <v>398.17</v>
      </c>
      <c r="I470" s="69">
        <f>I471</f>
        <v>0</v>
      </c>
      <c r="J470" s="70">
        <f t="shared" si="180"/>
        <v>0</v>
      </c>
    </row>
    <row r="471" spans="1:10" ht="26.25" x14ac:dyDescent="0.25">
      <c r="A471" s="91">
        <v>4</v>
      </c>
      <c r="B471" s="92" t="s">
        <v>75</v>
      </c>
      <c r="C471" s="73">
        <f t="shared" si="191"/>
        <v>0</v>
      </c>
      <c r="D471" s="73">
        <f t="shared" si="191"/>
        <v>0</v>
      </c>
      <c r="E471" s="73">
        <f t="shared" si="191"/>
        <v>3000</v>
      </c>
      <c r="F471" s="73">
        <f t="shared" si="191"/>
        <v>398.16842524387812</v>
      </c>
      <c r="G471" s="73">
        <f t="shared" si="191"/>
        <v>3000</v>
      </c>
      <c r="H471" s="73">
        <f>H472</f>
        <v>398.16842524387812</v>
      </c>
      <c r="I471" s="73">
        <f>I472</f>
        <v>0</v>
      </c>
      <c r="J471" s="135">
        <f t="shared" si="180"/>
        <v>0</v>
      </c>
    </row>
    <row r="472" spans="1:10" ht="26.25" x14ac:dyDescent="0.25">
      <c r="A472" s="93">
        <v>42</v>
      </c>
      <c r="B472" s="94" t="s">
        <v>189</v>
      </c>
      <c r="C472" s="77">
        <f t="shared" si="191"/>
        <v>0</v>
      </c>
      <c r="D472" s="77">
        <f t="shared" si="191"/>
        <v>0</v>
      </c>
      <c r="E472" s="77">
        <f t="shared" si="191"/>
        <v>3000</v>
      </c>
      <c r="F472" s="77">
        <f t="shared" si="191"/>
        <v>398.16842524387812</v>
      </c>
      <c r="G472" s="77">
        <f t="shared" si="191"/>
        <v>3000</v>
      </c>
      <c r="H472" s="77">
        <f>H473</f>
        <v>398.16842524387812</v>
      </c>
      <c r="I472" s="77">
        <f>I473</f>
        <v>0</v>
      </c>
      <c r="J472" s="146">
        <f t="shared" si="180"/>
        <v>0</v>
      </c>
    </row>
    <row r="473" spans="1:10" x14ac:dyDescent="0.25">
      <c r="A473" s="95">
        <v>422</v>
      </c>
      <c r="B473" s="96" t="s">
        <v>190</v>
      </c>
      <c r="C473" s="36">
        <f t="shared" si="191"/>
        <v>0</v>
      </c>
      <c r="D473" s="36">
        <f t="shared" si="191"/>
        <v>0</v>
      </c>
      <c r="E473" s="36">
        <f t="shared" si="191"/>
        <v>3000</v>
      </c>
      <c r="F473" s="36">
        <f t="shared" si="191"/>
        <v>398.16842524387812</v>
      </c>
      <c r="G473" s="36">
        <f t="shared" si="191"/>
        <v>3000</v>
      </c>
      <c r="H473" s="36">
        <f>H474</f>
        <v>398.16842524387812</v>
      </c>
      <c r="I473" s="36">
        <f>I474</f>
        <v>0</v>
      </c>
      <c r="J473" s="74">
        <f t="shared" si="180"/>
        <v>0</v>
      </c>
    </row>
    <row r="474" spans="1:10" x14ac:dyDescent="0.25">
      <c r="A474" s="80">
        <v>4221</v>
      </c>
      <c r="B474" s="81" t="s">
        <v>191</v>
      </c>
      <c r="C474" s="38">
        <v>0</v>
      </c>
      <c r="D474" s="38">
        <f>C474/7.5345</f>
        <v>0</v>
      </c>
      <c r="E474" s="42">
        <v>3000</v>
      </c>
      <c r="F474" s="38">
        <f>E474/7.5345</f>
        <v>398.16842524387812</v>
      </c>
      <c r="G474" s="38">
        <v>3000</v>
      </c>
      <c r="H474" s="42">
        <f>G474/7.5345</f>
        <v>398.16842524387812</v>
      </c>
      <c r="I474" s="42">
        <v>0</v>
      </c>
      <c r="J474" s="74">
        <f t="shared" ref="J474:J505" si="192">I474/H474*100</f>
        <v>0</v>
      </c>
    </row>
    <row r="475" spans="1:10" ht="15" customHeight="1" x14ac:dyDescent="0.25">
      <c r="A475" s="109" t="s">
        <v>226</v>
      </c>
      <c r="B475" s="88" t="s">
        <v>227</v>
      </c>
      <c r="C475" s="65">
        <f t="shared" ref="C475:I479" si="193">C476</f>
        <v>0</v>
      </c>
      <c r="D475" s="65">
        <f t="shared" si="193"/>
        <v>0</v>
      </c>
      <c r="E475" s="65">
        <f t="shared" si="193"/>
        <v>135000</v>
      </c>
      <c r="F475" s="65">
        <f t="shared" si="193"/>
        <v>17917.579135974516</v>
      </c>
      <c r="G475" s="65">
        <f t="shared" si="193"/>
        <v>110000</v>
      </c>
      <c r="H475" s="65">
        <f t="shared" si="193"/>
        <v>14599.508925608865</v>
      </c>
      <c r="I475" s="65">
        <f t="shared" si="193"/>
        <v>5203.42</v>
      </c>
      <c r="J475" s="66">
        <f t="shared" si="192"/>
        <v>35.641061809090914</v>
      </c>
    </row>
    <row r="476" spans="1:10" x14ac:dyDescent="0.25">
      <c r="A476" s="113" t="s">
        <v>40</v>
      </c>
      <c r="B476" s="114" t="s">
        <v>41</v>
      </c>
      <c r="C476" s="69">
        <f t="shared" si="193"/>
        <v>0</v>
      </c>
      <c r="D476" s="69">
        <f t="shared" si="193"/>
        <v>0</v>
      </c>
      <c r="E476" s="69">
        <f t="shared" si="193"/>
        <v>135000</v>
      </c>
      <c r="F476" s="69">
        <f t="shared" si="193"/>
        <v>17917.579135974516</v>
      </c>
      <c r="G476" s="69">
        <f t="shared" si="193"/>
        <v>110000</v>
      </c>
      <c r="H476" s="69">
        <f t="shared" si="193"/>
        <v>14599.508925608865</v>
      </c>
      <c r="I476" s="69">
        <f t="shared" si="193"/>
        <v>5203.42</v>
      </c>
      <c r="J476" s="70">
        <f t="shared" si="192"/>
        <v>35.641061809090914</v>
      </c>
    </row>
    <row r="477" spans="1:10" x14ac:dyDescent="0.25">
      <c r="A477" s="91">
        <v>3</v>
      </c>
      <c r="B477" s="92" t="s">
        <v>114</v>
      </c>
      <c r="C477" s="73">
        <f t="shared" si="193"/>
        <v>0</v>
      </c>
      <c r="D477" s="73">
        <f t="shared" si="193"/>
        <v>0</v>
      </c>
      <c r="E477" s="73">
        <f t="shared" si="193"/>
        <v>135000</v>
      </c>
      <c r="F477" s="73">
        <f t="shared" si="193"/>
        <v>17917.579135974516</v>
      </c>
      <c r="G477" s="73">
        <f t="shared" si="193"/>
        <v>110000</v>
      </c>
      <c r="H477" s="73">
        <f t="shared" si="193"/>
        <v>14599.508925608865</v>
      </c>
      <c r="I477" s="73">
        <f t="shared" si="193"/>
        <v>5203.42</v>
      </c>
      <c r="J477" s="135">
        <f t="shared" si="192"/>
        <v>35.641061809090914</v>
      </c>
    </row>
    <row r="478" spans="1:10" x14ac:dyDescent="0.25">
      <c r="A478" s="93">
        <v>32</v>
      </c>
      <c r="B478" s="94" t="s">
        <v>69</v>
      </c>
      <c r="C478" s="77">
        <f t="shared" si="193"/>
        <v>0</v>
      </c>
      <c r="D478" s="77">
        <f t="shared" si="193"/>
        <v>0</v>
      </c>
      <c r="E478" s="77">
        <f t="shared" si="193"/>
        <v>135000</v>
      </c>
      <c r="F478" s="77">
        <f t="shared" si="193"/>
        <v>17917.579135974516</v>
      </c>
      <c r="G478" s="77">
        <f t="shared" si="193"/>
        <v>110000</v>
      </c>
      <c r="H478" s="77">
        <f t="shared" si="193"/>
        <v>14599.508925608865</v>
      </c>
      <c r="I478" s="77">
        <f t="shared" si="193"/>
        <v>5203.42</v>
      </c>
      <c r="J478" s="146">
        <f t="shared" si="192"/>
        <v>35.641061809090914</v>
      </c>
    </row>
    <row r="479" spans="1:10" ht="26.25" x14ac:dyDescent="0.25">
      <c r="A479" s="95">
        <v>329</v>
      </c>
      <c r="B479" s="96" t="s">
        <v>148</v>
      </c>
      <c r="C479" s="36">
        <f t="shared" si="193"/>
        <v>0</v>
      </c>
      <c r="D479" s="36">
        <f t="shared" si="193"/>
        <v>0</v>
      </c>
      <c r="E479" s="36">
        <f t="shared" si="193"/>
        <v>135000</v>
      </c>
      <c r="F479" s="36">
        <f t="shared" si="193"/>
        <v>17917.579135974516</v>
      </c>
      <c r="G479" s="36">
        <f t="shared" si="193"/>
        <v>110000</v>
      </c>
      <c r="H479" s="36">
        <f t="shared" si="193"/>
        <v>14599.508925608865</v>
      </c>
      <c r="I479" s="36">
        <f t="shared" si="193"/>
        <v>5203.42</v>
      </c>
      <c r="J479" s="74">
        <f t="shared" si="192"/>
        <v>35.641061809090914</v>
      </c>
    </row>
    <row r="480" spans="1:10" ht="26.25" x14ac:dyDescent="0.25">
      <c r="A480" s="80">
        <v>3299</v>
      </c>
      <c r="B480" s="81" t="s">
        <v>148</v>
      </c>
      <c r="C480" s="38">
        <v>0</v>
      </c>
      <c r="D480" s="38">
        <f>C480/7.5345</f>
        <v>0</v>
      </c>
      <c r="E480" s="42">
        <v>135000</v>
      </c>
      <c r="F480" s="38">
        <f>E480/7.5345</f>
        <v>17917.579135974516</v>
      </c>
      <c r="G480" s="38">
        <v>110000</v>
      </c>
      <c r="H480" s="42">
        <f>G480/7.5345</f>
        <v>14599.508925608865</v>
      </c>
      <c r="I480" s="42">
        <v>5203.42</v>
      </c>
      <c r="J480" s="74">
        <f t="shared" si="192"/>
        <v>35.641061809090914</v>
      </c>
    </row>
    <row r="481" spans="1:10" ht="30" customHeight="1" x14ac:dyDescent="0.25">
      <c r="A481" s="109" t="s">
        <v>228</v>
      </c>
      <c r="B481" s="88" t="s">
        <v>229</v>
      </c>
      <c r="C481" s="65">
        <f t="shared" ref="C481:I481" si="194">C482+C491+C500</f>
        <v>657538.59000000008</v>
      </c>
      <c r="D481" s="65">
        <f t="shared" si="194"/>
        <v>87270.368305793352</v>
      </c>
      <c r="E481" s="65">
        <f t="shared" si="194"/>
        <v>774000</v>
      </c>
      <c r="F481" s="65">
        <f t="shared" si="194"/>
        <v>102727.45371292057</v>
      </c>
      <c r="G481" s="65">
        <f t="shared" si="194"/>
        <v>756000</v>
      </c>
      <c r="H481" s="65">
        <f t="shared" si="194"/>
        <v>100338.43979560687</v>
      </c>
      <c r="I481" s="65">
        <f t="shared" si="194"/>
        <v>0</v>
      </c>
      <c r="J481" s="66">
        <f t="shared" si="192"/>
        <v>0</v>
      </c>
    </row>
    <row r="482" spans="1:10" x14ac:dyDescent="0.25">
      <c r="A482" s="127" t="s">
        <v>45</v>
      </c>
      <c r="B482" s="90" t="s">
        <v>46</v>
      </c>
      <c r="C482" s="69">
        <f t="shared" ref="C482:I482" si="195">C483+C487</f>
        <v>2948.25</v>
      </c>
      <c r="D482" s="69">
        <f t="shared" si="195"/>
        <v>391.30001990842123</v>
      </c>
      <c r="E482" s="69">
        <f t="shared" si="195"/>
        <v>4000</v>
      </c>
      <c r="F482" s="69">
        <f t="shared" si="195"/>
        <v>530.89123365850423</v>
      </c>
      <c r="G482" s="69">
        <f t="shared" si="195"/>
        <v>3000</v>
      </c>
      <c r="H482" s="69">
        <f t="shared" si="195"/>
        <v>398.16842524387818</v>
      </c>
      <c r="I482" s="69">
        <f t="shared" si="195"/>
        <v>0</v>
      </c>
      <c r="J482" s="70">
        <f t="shared" si="192"/>
        <v>0</v>
      </c>
    </row>
    <row r="483" spans="1:10" x14ac:dyDescent="0.25">
      <c r="A483" s="71">
        <v>3</v>
      </c>
      <c r="B483" s="72" t="s">
        <v>114</v>
      </c>
      <c r="C483" s="73">
        <f t="shared" ref="C483:I485" si="196">C484</f>
        <v>298.12</v>
      </c>
      <c r="D483" s="73">
        <f t="shared" si="196"/>
        <v>39.567323644568319</v>
      </c>
      <c r="E483" s="73">
        <f t="shared" si="196"/>
        <v>2000</v>
      </c>
      <c r="F483" s="73">
        <f t="shared" si="196"/>
        <v>265.44561682925212</v>
      </c>
      <c r="G483" s="73">
        <f t="shared" si="196"/>
        <v>2000</v>
      </c>
      <c r="H483" s="73">
        <f t="shared" si="196"/>
        <v>265.44561682925212</v>
      </c>
      <c r="I483" s="73">
        <f t="shared" si="196"/>
        <v>0</v>
      </c>
      <c r="J483" s="135">
        <f t="shared" si="192"/>
        <v>0</v>
      </c>
    </row>
    <row r="484" spans="1:10" ht="39" x14ac:dyDescent="0.25">
      <c r="A484" s="93">
        <v>37</v>
      </c>
      <c r="B484" s="94" t="s">
        <v>73</v>
      </c>
      <c r="C484" s="77">
        <f t="shared" si="196"/>
        <v>298.12</v>
      </c>
      <c r="D484" s="77">
        <f t="shared" si="196"/>
        <v>39.567323644568319</v>
      </c>
      <c r="E484" s="77">
        <f t="shared" si="196"/>
        <v>2000</v>
      </c>
      <c r="F484" s="77">
        <f t="shared" si="196"/>
        <v>265.44561682925212</v>
      </c>
      <c r="G484" s="77">
        <f t="shared" si="196"/>
        <v>2000</v>
      </c>
      <c r="H484" s="77">
        <f t="shared" si="196"/>
        <v>265.44561682925212</v>
      </c>
      <c r="I484" s="77">
        <f t="shared" si="196"/>
        <v>0</v>
      </c>
      <c r="J484" s="146">
        <f t="shared" si="192"/>
        <v>0</v>
      </c>
    </row>
    <row r="485" spans="1:10" ht="26.25" x14ac:dyDescent="0.25">
      <c r="A485" s="95">
        <v>372</v>
      </c>
      <c r="B485" s="96" t="s">
        <v>230</v>
      </c>
      <c r="C485" s="36">
        <f t="shared" si="196"/>
        <v>298.12</v>
      </c>
      <c r="D485" s="36">
        <f t="shared" si="196"/>
        <v>39.567323644568319</v>
      </c>
      <c r="E485" s="36">
        <f t="shared" si="196"/>
        <v>2000</v>
      </c>
      <c r="F485" s="36">
        <f t="shared" si="196"/>
        <v>265.44561682925212</v>
      </c>
      <c r="G485" s="36">
        <f t="shared" si="196"/>
        <v>2000</v>
      </c>
      <c r="H485" s="36">
        <f t="shared" si="196"/>
        <v>265.44561682925212</v>
      </c>
      <c r="I485" s="36">
        <f t="shared" si="196"/>
        <v>0</v>
      </c>
      <c r="J485" s="74">
        <f t="shared" si="192"/>
        <v>0</v>
      </c>
    </row>
    <row r="486" spans="1:10" ht="26.25" x14ac:dyDescent="0.25">
      <c r="A486" s="80">
        <v>3722</v>
      </c>
      <c r="B486" s="81" t="s">
        <v>231</v>
      </c>
      <c r="C486" s="38">
        <v>298.12</v>
      </c>
      <c r="D486" s="38">
        <f>C486/7.5345</f>
        <v>39.567323644568319</v>
      </c>
      <c r="E486" s="42">
        <v>2000</v>
      </c>
      <c r="F486" s="38">
        <f>E486/7.5345</f>
        <v>265.44561682925212</v>
      </c>
      <c r="G486" s="38">
        <v>2000</v>
      </c>
      <c r="H486" s="42">
        <f>G486/7.5345</f>
        <v>265.44561682925212</v>
      </c>
      <c r="I486" s="42">
        <v>0</v>
      </c>
      <c r="J486" s="74">
        <f t="shared" si="192"/>
        <v>0</v>
      </c>
    </row>
    <row r="487" spans="1:10" ht="26.25" x14ac:dyDescent="0.25">
      <c r="A487" s="91">
        <v>4</v>
      </c>
      <c r="B487" s="92" t="s">
        <v>75</v>
      </c>
      <c r="C487" s="73">
        <f t="shared" ref="C487:I489" si="197">C488</f>
        <v>2650.13</v>
      </c>
      <c r="D487" s="73">
        <f t="shared" si="197"/>
        <v>351.73269626385292</v>
      </c>
      <c r="E487" s="73">
        <f t="shared" si="197"/>
        <v>2000</v>
      </c>
      <c r="F487" s="73">
        <f t="shared" si="197"/>
        <v>265.44561682925212</v>
      </c>
      <c r="G487" s="73">
        <f t="shared" si="197"/>
        <v>1000</v>
      </c>
      <c r="H487" s="73">
        <f t="shared" si="197"/>
        <v>132.72280841462606</v>
      </c>
      <c r="I487" s="73">
        <f t="shared" si="197"/>
        <v>0</v>
      </c>
      <c r="J487" s="135">
        <f t="shared" si="192"/>
        <v>0</v>
      </c>
    </row>
    <row r="488" spans="1:10" ht="26.25" x14ac:dyDescent="0.25">
      <c r="A488" s="93">
        <v>42</v>
      </c>
      <c r="B488" s="94" t="s">
        <v>189</v>
      </c>
      <c r="C488" s="77">
        <f t="shared" si="197"/>
        <v>2650.13</v>
      </c>
      <c r="D488" s="77">
        <f t="shared" si="197"/>
        <v>351.73269626385292</v>
      </c>
      <c r="E488" s="77">
        <f t="shared" si="197"/>
        <v>2000</v>
      </c>
      <c r="F488" s="77">
        <f t="shared" si="197"/>
        <v>265.44561682925212</v>
      </c>
      <c r="G488" s="77">
        <f t="shared" si="197"/>
        <v>1000</v>
      </c>
      <c r="H488" s="77">
        <f t="shared" si="197"/>
        <v>132.72280841462606</v>
      </c>
      <c r="I488" s="77">
        <f t="shared" si="197"/>
        <v>0</v>
      </c>
      <c r="J488" s="146">
        <f t="shared" si="192"/>
        <v>0</v>
      </c>
    </row>
    <row r="489" spans="1:10" ht="26.25" x14ac:dyDescent="0.25">
      <c r="A489" s="95">
        <v>424</v>
      </c>
      <c r="B489" s="96" t="s">
        <v>223</v>
      </c>
      <c r="C489" s="36">
        <f t="shared" si="197"/>
        <v>2650.13</v>
      </c>
      <c r="D489" s="36">
        <f t="shared" si="197"/>
        <v>351.73269626385292</v>
      </c>
      <c r="E489" s="36">
        <f t="shared" si="197"/>
        <v>2000</v>
      </c>
      <c r="F489" s="36">
        <f t="shared" si="197"/>
        <v>265.44561682925212</v>
      </c>
      <c r="G489" s="36">
        <f t="shared" si="197"/>
        <v>1000</v>
      </c>
      <c r="H489" s="36">
        <f t="shared" si="197"/>
        <v>132.72280841462606</v>
      </c>
      <c r="I489" s="36">
        <f t="shared" si="197"/>
        <v>0</v>
      </c>
      <c r="J489" s="74">
        <f t="shared" si="192"/>
        <v>0</v>
      </c>
    </row>
    <row r="490" spans="1:10" x14ac:dyDescent="0.25">
      <c r="A490" s="80">
        <v>4241</v>
      </c>
      <c r="B490" s="81" t="s">
        <v>232</v>
      </c>
      <c r="C490" s="38">
        <v>2650.13</v>
      </c>
      <c r="D490" s="38">
        <f>C490/7.5345</f>
        <v>351.73269626385292</v>
      </c>
      <c r="E490" s="42">
        <v>2000</v>
      </c>
      <c r="F490" s="38">
        <f>E490/7.5345</f>
        <v>265.44561682925212</v>
      </c>
      <c r="G490" s="38">
        <v>1000</v>
      </c>
      <c r="H490" s="42">
        <f>G490/7.5345</f>
        <v>132.72280841462606</v>
      </c>
      <c r="I490" s="42">
        <v>0</v>
      </c>
      <c r="J490" s="74">
        <f t="shared" si="192"/>
        <v>0</v>
      </c>
    </row>
    <row r="491" spans="1:10" x14ac:dyDescent="0.25">
      <c r="A491" s="127" t="s">
        <v>48</v>
      </c>
      <c r="B491" s="90" t="s">
        <v>49</v>
      </c>
      <c r="C491" s="69">
        <f t="shared" ref="C491:I491" si="198">C492+C496</f>
        <v>0</v>
      </c>
      <c r="D491" s="69">
        <f t="shared" si="198"/>
        <v>0</v>
      </c>
      <c r="E491" s="69">
        <f t="shared" si="198"/>
        <v>0</v>
      </c>
      <c r="F491" s="69">
        <f t="shared" si="198"/>
        <v>0</v>
      </c>
      <c r="G491" s="69">
        <f t="shared" si="198"/>
        <v>3000</v>
      </c>
      <c r="H491" s="69">
        <f t="shared" si="198"/>
        <v>398.16842524387818</v>
      </c>
      <c r="I491" s="69">
        <f t="shared" si="198"/>
        <v>0</v>
      </c>
      <c r="J491" s="70">
        <f t="shared" si="192"/>
        <v>0</v>
      </c>
    </row>
    <row r="492" spans="1:10" x14ac:dyDescent="0.25">
      <c r="A492" s="71">
        <v>3</v>
      </c>
      <c r="B492" s="72" t="s">
        <v>114</v>
      </c>
      <c r="C492" s="73">
        <f t="shared" ref="C492:I494" si="199">C493</f>
        <v>0</v>
      </c>
      <c r="D492" s="73">
        <f t="shared" si="199"/>
        <v>0</v>
      </c>
      <c r="E492" s="73">
        <f t="shared" si="199"/>
        <v>0</v>
      </c>
      <c r="F492" s="73">
        <f t="shared" si="199"/>
        <v>0</v>
      </c>
      <c r="G492" s="73">
        <f t="shared" si="199"/>
        <v>2000</v>
      </c>
      <c r="H492" s="73">
        <f t="shared" si="199"/>
        <v>265.44561682925212</v>
      </c>
      <c r="I492" s="73">
        <f t="shared" si="199"/>
        <v>0</v>
      </c>
      <c r="J492" s="135">
        <f t="shared" si="192"/>
        <v>0</v>
      </c>
    </row>
    <row r="493" spans="1:10" ht="39" x14ac:dyDescent="0.25">
      <c r="A493" s="93">
        <v>37</v>
      </c>
      <c r="B493" s="94" t="s">
        <v>73</v>
      </c>
      <c r="C493" s="77">
        <f t="shared" si="199"/>
        <v>0</v>
      </c>
      <c r="D493" s="77">
        <f t="shared" si="199"/>
        <v>0</v>
      </c>
      <c r="E493" s="77">
        <f t="shared" si="199"/>
        <v>0</v>
      </c>
      <c r="F493" s="77">
        <f t="shared" si="199"/>
        <v>0</v>
      </c>
      <c r="G493" s="77">
        <f t="shared" si="199"/>
        <v>2000</v>
      </c>
      <c r="H493" s="77">
        <f t="shared" si="199"/>
        <v>265.44561682925212</v>
      </c>
      <c r="I493" s="77">
        <f t="shared" si="199"/>
        <v>0</v>
      </c>
      <c r="J493" s="146">
        <f t="shared" si="192"/>
        <v>0</v>
      </c>
    </row>
    <row r="494" spans="1:10" ht="26.25" x14ac:dyDescent="0.25">
      <c r="A494" s="95">
        <v>372</v>
      </c>
      <c r="B494" s="96" t="s">
        <v>230</v>
      </c>
      <c r="C494" s="36">
        <f t="shared" si="199"/>
        <v>0</v>
      </c>
      <c r="D494" s="36">
        <f t="shared" si="199"/>
        <v>0</v>
      </c>
      <c r="E494" s="36">
        <f t="shared" si="199"/>
        <v>0</v>
      </c>
      <c r="F494" s="36">
        <f t="shared" si="199"/>
        <v>0</v>
      </c>
      <c r="G494" s="36">
        <f t="shared" si="199"/>
        <v>2000</v>
      </c>
      <c r="H494" s="36">
        <f t="shared" si="199"/>
        <v>265.44561682925212</v>
      </c>
      <c r="I494" s="36">
        <f t="shared" si="199"/>
        <v>0</v>
      </c>
      <c r="J494" s="74">
        <f t="shared" si="192"/>
        <v>0</v>
      </c>
    </row>
    <row r="495" spans="1:10" ht="26.25" x14ac:dyDescent="0.25">
      <c r="A495" s="80">
        <v>3722</v>
      </c>
      <c r="B495" s="81" t="s">
        <v>231</v>
      </c>
      <c r="C495" s="38">
        <v>0</v>
      </c>
      <c r="D495" s="38">
        <f>C495/7.5345</f>
        <v>0</v>
      </c>
      <c r="E495" s="42">
        <v>0</v>
      </c>
      <c r="F495" s="38">
        <f>E495/7.5345</f>
        <v>0</v>
      </c>
      <c r="G495" s="38">
        <v>2000</v>
      </c>
      <c r="H495" s="42">
        <f>G495/7.5345</f>
        <v>265.44561682925212</v>
      </c>
      <c r="I495" s="42">
        <v>0</v>
      </c>
      <c r="J495" s="74">
        <f t="shared" si="192"/>
        <v>0</v>
      </c>
    </row>
    <row r="496" spans="1:10" ht="26.25" x14ac:dyDescent="0.25">
      <c r="A496" s="91">
        <v>4</v>
      </c>
      <c r="B496" s="92" t="s">
        <v>75</v>
      </c>
      <c r="C496" s="73">
        <f t="shared" ref="C496:I498" si="200">C497</f>
        <v>0</v>
      </c>
      <c r="D496" s="73">
        <f t="shared" si="200"/>
        <v>0</v>
      </c>
      <c r="E496" s="73">
        <f t="shared" si="200"/>
        <v>0</v>
      </c>
      <c r="F496" s="73">
        <f t="shared" si="200"/>
        <v>0</v>
      </c>
      <c r="G496" s="73">
        <f t="shared" si="200"/>
        <v>1000</v>
      </c>
      <c r="H496" s="73">
        <f t="shared" si="200"/>
        <v>132.72280841462606</v>
      </c>
      <c r="I496" s="73">
        <f t="shared" si="200"/>
        <v>0</v>
      </c>
      <c r="J496" s="135">
        <f t="shared" si="192"/>
        <v>0</v>
      </c>
    </row>
    <row r="497" spans="1:10" ht="26.25" x14ac:dyDescent="0.25">
      <c r="A497" s="93">
        <v>42</v>
      </c>
      <c r="B497" s="94" t="s">
        <v>189</v>
      </c>
      <c r="C497" s="77">
        <f t="shared" si="200"/>
        <v>0</v>
      </c>
      <c r="D497" s="77">
        <f t="shared" si="200"/>
        <v>0</v>
      </c>
      <c r="E497" s="77">
        <f t="shared" si="200"/>
        <v>0</v>
      </c>
      <c r="F497" s="77">
        <f t="shared" si="200"/>
        <v>0</v>
      </c>
      <c r="G497" s="77">
        <f t="shared" si="200"/>
        <v>1000</v>
      </c>
      <c r="H497" s="77">
        <f t="shared" si="200"/>
        <v>132.72280841462606</v>
      </c>
      <c r="I497" s="77">
        <f t="shared" si="200"/>
        <v>0</v>
      </c>
      <c r="J497" s="146">
        <f t="shared" si="192"/>
        <v>0</v>
      </c>
    </row>
    <row r="498" spans="1:10" ht="26.25" x14ac:dyDescent="0.25">
      <c r="A498" s="95">
        <v>424</v>
      </c>
      <c r="B498" s="96" t="s">
        <v>223</v>
      </c>
      <c r="C498" s="36">
        <f t="shared" si="200"/>
        <v>0</v>
      </c>
      <c r="D498" s="36">
        <f t="shared" si="200"/>
        <v>0</v>
      </c>
      <c r="E498" s="36">
        <f t="shared" si="200"/>
        <v>0</v>
      </c>
      <c r="F498" s="36">
        <f t="shared" si="200"/>
        <v>0</v>
      </c>
      <c r="G498" s="36">
        <f t="shared" si="200"/>
        <v>1000</v>
      </c>
      <c r="H498" s="36">
        <f t="shared" si="200"/>
        <v>132.72280841462606</v>
      </c>
      <c r="I498" s="36">
        <f t="shared" si="200"/>
        <v>0</v>
      </c>
      <c r="J498" s="74">
        <f t="shared" si="192"/>
        <v>0</v>
      </c>
    </row>
    <row r="499" spans="1:10" x14ac:dyDescent="0.25">
      <c r="A499" s="80">
        <v>4241</v>
      </c>
      <c r="B499" s="81" t="s">
        <v>232</v>
      </c>
      <c r="C499" s="38">
        <v>0</v>
      </c>
      <c r="D499" s="38">
        <f>C499/7.5345</f>
        <v>0</v>
      </c>
      <c r="E499" s="42">
        <v>0</v>
      </c>
      <c r="F499" s="38">
        <f>E499/7.5345</f>
        <v>0</v>
      </c>
      <c r="G499" s="38">
        <v>1000</v>
      </c>
      <c r="H499" s="42">
        <f>G499/7.5345</f>
        <v>132.72280841462606</v>
      </c>
      <c r="I499" s="42">
        <v>0</v>
      </c>
      <c r="J499" s="74">
        <f t="shared" si="192"/>
        <v>0</v>
      </c>
    </row>
    <row r="500" spans="1:10" x14ac:dyDescent="0.25">
      <c r="A500" s="127" t="s">
        <v>40</v>
      </c>
      <c r="B500" s="90" t="s">
        <v>41</v>
      </c>
      <c r="C500" s="69">
        <f t="shared" ref="C500:I500" si="201">C501+C505</f>
        <v>654590.34000000008</v>
      </c>
      <c r="D500" s="69">
        <f t="shared" si="201"/>
        <v>86879.068285884932</v>
      </c>
      <c r="E500" s="69">
        <f t="shared" si="201"/>
        <v>770000</v>
      </c>
      <c r="F500" s="69">
        <f t="shared" si="201"/>
        <v>102196.56247926207</v>
      </c>
      <c r="G500" s="69">
        <f t="shared" si="201"/>
        <v>750000</v>
      </c>
      <c r="H500" s="69">
        <f t="shared" si="201"/>
        <v>99542.102945119113</v>
      </c>
      <c r="I500" s="69">
        <f t="shared" si="201"/>
        <v>0</v>
      </c>
      <c r="J500" s="70">
        <f t="shared" si="192"/>
        <v>0</v>
      </c>
    </row>
    <row r="501" spans="1:10" x14ac:dyDescent="0.25">
      <c r="A501" s="71">
        <v>3</v>
      </c>
      <c r="B501" s="72" t="s">
        <v>114</v>
      </c>
      <c r="C501" s="73">
        <f t="shared" ref="C501:G503" si="202">C502</f>
        <v>532121.53</v>
      </c>
      <c r="D501" s="73">
        <f t="shared" si="202"/>
        <v>70624.663879487693</v>
      </c>
      <c r="E501" s="73">
        <f t="shared" si="202"/>
        <v>350000</v>
      </c>
      <c r="F501" s="73">
        <f t="shared" si="202"/>
        <v>46452.982945119118</v>
      </c>
      <c r="G501" s="73">
        <f t="shared" si="202"/>
        <v>400000</v>
      </c>
      <c r="H501" s="73">
        <v>53089.120000000003</v>
      </c>
      <c r="I501" s="73">
        <f>I502</f>
        <v>0</v>
      </c>
      <c r="J501" s="135">
        <f t="shared" si="192"/>
        <v>0</v>
      </c>
    </row>
    <row r="502" spans="1:10" ht="39" x14ac:dyDescent="0.25">
      <c r="A502" s="93">
        <v>37</v>
      </c>
      <c r="B502" s="94" t="s">
        <v>73</v>
      </c>
      <c r="C502" s="77">
        <f t="shared" si="202"/>
        <v>532121.53</v>
      </c>
      <c r="D502" s="77">
        <f t="shared" si="202"/>
        <v>70624.663879487693</v>
      </c>
      <c r="E502" s="77">
        <f t="shared" si="202"/>
        <v>350000</v>
      </c>
      <c r="F502" s="77">
        <f t="shared" si="202"/>
        <v>46452.982945119118</v>
      </c>
      <c r="G502" s="77">
        <f t="shared" si="202"/>
        <v>400000</v>
      </c>
      <c r="H502" s="77">
        <f>H503</f>
        <v>53089.123365850421</v>
      </c>
      <c r="I502" s="77">
        <f>I503</f>
        <v>0</v>
      </c>
      <c r="J502" s="146">
        <f t="shared" si="192"/>
        <v>0</v>
      </c>
    </row>
    <row r="503" spans="1:10" ht="26.25" x14ac:dyDescent="0.25">
      <c r="A503" s="95">
        <v>372</v>
      </c>
      <c r="B503" s="96" t="s">
        <v>230</v>
      </c>
      <c r="C503" s="36">
        <f t="shared" si="202"/>
        <v>532121.53</v>
      </c>
      <c r="D503" s="36">
        <f t="shared" si="202"/>
        <v>70624.663879487693</v>
      </c>
      <c r="E503" s="36">
        <f t="shared" si="202"/>
        <v>350000</v>
      </c>
      <c r="F503" s="36">
        <f t="shared" si="202"/>
        <v>46452.982945119118</v>
      </c>
      <c r="G503" s="36">
        <f t="shared" si="202"/>
        <v>400000</v>
      </c>
      <c r="H503" s="36">
        <f>H504</f>
        <v>53089.123365850421</v>
      </c>
      <c r="I503" s="36">
        <f>I504</f>
        <v>0</v>
      </c>
      <c r="J503" s="74">
        <f t="shared" si="192"/>
        <v>0</v>
      </c>
    </row>
    <row r="504" spans="1:10" ht="26.25" x14ac:dyDescent="0.25">
      <c r="A504" s="80">
        <v>3722</v>
      </c>
      <c r="B504" s="81" t="s">
        <v>231</v>
      </c>
      <c r="C504" s="38">
        <v>532121.53</v>
      </c>
      <c r="D504" s="38">
        <f>C504/7.5345</f>
        <v>70624.663879487693</v>
      </c>
      <c r="E504" s="42">
        <v>350000</v>
      </c>
      <c r="F504" s="38">
        <f>E504/7.5345</f>
        <v>46452.982945119118</v>
      </c>
      <c r="G504" s="38">
        <v>400000</v>
      </c>
      <c r="H504" s="42">
        <f>G504/7.5345</f>
        <v>53089.123365850421</v>
      </c>
      <c r="I504" s="42">
        <v>0</v>
      </c>
      <c r="J504" s="74">
        <f t="shared" si="192"/>
        <v>0</v>
      </c>
    </row>
    <row r="505" spans="1:10" ht="26.25" x14ac:dyDescent="0.25">
      <c r="A505" s="91">
        <v>4</v>
      </c>
      <c r="B505" s="92" t="s">
        <v>75</v>
      </c>
      <c r="C505" s="73">
        <f t="shared" ref="C505:I507" si="203">C506</f>
        <v>122468.81</v>
      </c>
      <c r="D505" s="73">
        <f t="shared" si="203"/>
        <v>16254.404406397238</v>
      </c>
      <c r="E505" s="73">
        <f t="shared" si="203"/>
        <v>420000</v>
      </c>
      <c r="F505" s="73">
        <f t="shared" si="203"/>
        <v>55743.57953414294</v>
      </c>
      <c r="G505" s="73">
        <f t="shared" si="203"/>
        <v>350000</v>
      </c>
      <c r="H505" s="73">
        <f t="shared" si="203"/>
        <v>46452.982945119118</v>
      </c>
      <c r="I505" s="73">
        <f t="shared" si="203"/>
        <v>0</v>
      </c>
      <c r="J505" s="135">
        <f t="shared" si="192"/>
        <v>0</v>
      </c>
    </row>
    <row r="506" spans="1:10" ht="26.25" x14ac:dyDescent="0.25">
      <c r="A506" s="93">
        <v>42</v>
      </c>
      <c r="B506" s="94" t="s">
        <v>189</v>
      </c>
      <c r="C506" s="77">
        <f t="shared" si="203"/>
        <v>122468.81</v>
      </c>
      <c r="D506" s="77">
        <f t="shared" si="203"/>
        <v>16254.404406397238</v>
      </c>
      <c r="E506" s="77">
        <f t="shared" si="203"/>
        <v>420000</v>
      </c>
      <c r="F506" s="77">
        <f t="shared" si="203"/>
        <v>55743.57953414294</v>
      </c>
      <c r="G506" s="77">
        <f t="shared" si="203"/>
        <v>350000</v>
      </c>
      <c r="H506" s="77">
        <f t="shared" si="203"/>
        <v>46452.982945119118</v>
      </c>
      <c r="I506" s="77">
        <f t="shared" si="203"/>
        <v>0</v>
      </c>
      <c r="J506" s="146">
        <f t="shared" ref="J506:J537" si="204">I506/H506*100</f>
        <v>0</v>
      </c>
    </row>
    <row r="507" spans="1:10" ht="26.25" x14ac:dyDescent="0.25">
      <c r="A507" s="95">
        <v>424</v>
      </c>
      <c r="B507" s="96" t="s">
        <v>223</v>
      </c>
      <c r="C507" s="36">
        <f t="shared" si="203"/>
        <v>122468.81</v>
      </c>
      <c r="D507" s="36">
        <f t="shared" si="203"/>
        <v>16254.404406397238</v>
      </c>
      <c r="E507" s="36">
        <f t="shared" si="203"/>
        <v>420000</v>
      </c>
      <c r="F507" s="36">
        <f t="shared" si="203"/>
        <v>55743.57953414294</v>
      </c>
      <c r="G507" s="36">
        <f t="shared" si="203"/>
        <v>350000</v>
      </c>
      <c r="H507" s="36">
        <f t="shared" si="203"/>
        <v>46452.982945119118</v>
      </c>
      <c r="I507" s="36">
        <f t="shared" si="203"/>
        <v>0</v>
      </c>
      <c r="J507" s="74">
        <f t="shared" si="204"/>
        <v>0</v>
      </c>
    </row>
    <row r="508" spans="1:10" x14ac:dyDescent="0.25">
      <c r="A508" s="80">
        <v>4241</v>
      </c>
      <c r="B508" s="81" t="s">
        <v>232</v>
      </c>
      <c r="C508" s="38">
        <v>122468.81</v>
      </c>
      <c r="D508" s="38">
        <f>C508/7.5345</f>
        <v>16254.404406397238</v>
      </c>
      <c r="E508" s="42">
        <v>420000</v>
      </c>
      <c r="F508" s="38">
        <f>E508/7.5345</f>
        <v>55743.57953414294</v>
      </c>
      <c r="G508" s="38">
        <v>350000</v>
      </c>
      <c r="H508" s="42">
        <f>G508/7.5345</f>
        <v>46452.982945119118</v>
      </c>
      <c r="I508" s="42">
        <v>0</v>
      </c>
      <c r="J508" s="74">
        <f t="shared" si="204"/>
        <v>0</v>
      </c>
    </row>
    <row r="509" spans="1:10" ht="15" customHeight="1" x14ac:dyDescent="0.25">
      <c r="A509" s="109" t="s">
        <v>233</v>
      </c>
      <c r="B509" s="88" t="s">
        <v>234</v>
      </c>
      <c r="C509" s="65">
        <f t="shared" ref="C509:I509" si="205">C510</f>
        <v>0</v>
      </c>
      <c r="D509" s="65">
        <f t="shared" si="205"/>
        <v>0</v>
      </c>
      <c r="E509" s="65">
        <f t="shared" si="205"/>
        <v>65000</v>
      </c>
      <c r="F509" s="65">
        <f t="shared" si="205"/>
        <v>8626.9825469506941</v>
      </c>
      <c r="G509" s="65">
        <f t="shared" si="205"/>
        <v>50000</v>
      </c>
      <c r="H509" s="65">
        <f t="shared" si="205"/>
        <v>6636.1442524387821</v>
      </c>
      <c r="I509" s="65">
        <f t="shared" si="205"/>
        <v>0</v>
      </c>
      <c r="J509" s="66">
        <f t="shared" si="204"/>
        <v>0</v>
      </c>
    </row>
    <row r="510" spans="1:10" x14ac:dyDescent="0.25">
      <c r="A510" s="113" t="s">
        <v>40</v>
      </c>
      <c r="B510" s="114" t="s">
        <v>41</v>
      </c>
      <c r="C510" s="69">
        <f t="shared" ref="C510:I510" si="206">C511+C518</f>
        <v>0</v>
      </c>
      <c r="D510" s="69">
        <f t="shared" si="206"/>
        <v>0</v>
      </c>
      <c r="E510" s="69">
        <f t="shared" si="206"/>
        <v>65000</v>
      </c>
      <c r="F510" s="69">
        <f t="shared" si="206"/>
        <v>8626.9825469506941</v>
      </c>
      <c r="G510" s="69">
        <f t="shared" si="206"/>
        <v>50000</v>
      </c>
      <c r="H510" s="69">
        <f t="shared" si="206"/>
        <v>6636.1442524387821</v>
      </c>
      <c r="I510" s="69">
        <f t="shared" si="206"/>
        <v>0</v>
      </c>
      <c r="J510" s="70">
        <f t="shared" si="204"/>
        <v>0</v>
      </c>
    </row>
    <row r="511" spans="1:10" x14ac:dyDescent="0.25">
      <c r="A511" s="91">
        <v>3</v>
      </c>
      <c r="B511" s="92" t="s">
        <v>114</v>
      </c>
      <c r="C511" s="73">
        <f t="shared" ref="C511:I511" si="207">C512</f>
        <v>0</v>
      </c>
      <c r="D511" s="73">
        <f t="shared" si="207"/>
        <v>0</v>
      </c>
      <c r="E511" s="73">
        <f t="shared" si="207"/>
        <v>25000</v>
      </c>
      <c r="F511" s="73">
        <f t="shared" si="207"/>
        <v>3318.0702103656513</v>
      </c>
      <c r="G511" s="73">
        <f t="shared" si="207"/>
        <v>20000</v>
      </c>
      <c r="H511" s="73">
        <f t="shared" si="207"/>
        <v>2654.4561682925209</v>
      </c>
      <c r="I511" s="73">
        <f t="shared" si="207"/>
        <v>0</v>
      </c>
      <c r="J511" s="135">
        <f t="shared" si="204"/>
        <v>0</v>
      </c>
    </row>
    <row r="512" spans="1:10" x14ac:dyDescent="0.25">
      <c r="A512" s="93">
        <v>32</v>
      </c>
      <c r="B512" s="94" t="s">
        <v>69</v>
      </c>
      <c r="C512" s="77">
        <f t="shared" ref="C512:I512" si="208">C513+C516</f>
        <v>0</v>
      </c>
      <c r="D512" s="77">
        <f t="shared" si="208"/>
        <v>0</v>
      </c>
      <c r="E512" s="77">
        <f t="shared" si="208"/>
        <v>25000</v>
      </c>
      <c r="F512" s="77">
        <f t="shared" si="208"/>
        <v>3318.0702103656513</v>
      </c>
      <c r="G512" s="77">
        <f t="shared" si="208"/>
        <v>20000</v>
      </c>
      <c r="H512" s="77">
        <f t="shared" si="208"/>
        <v>2654.4561682925209</v>
      </c>
      <c r="I512" s="77">
        <f t="shared" si="208"/>
        <v>0</v>
      </c>
      <c r="J512" s="146">
        <f t="shared" si="204"/>
        <v>0</v>
      </c>
    </row>
    <row r="513" spans="1:10" x14ac:dyDescent="0.25">
      <c r="A513" s="78">
        <v>322</v>
      </c>
      <c r="B513" s="79" t="s">
        <v>115</v>
      </c>
      <c r="C513" s="36">
        <f t="shared" ref="C513:I513" si="209">SUM(C514:C515)</f>
        <v>0</v>
      </c>
      <c r="D513" s="36">
        <f t="shared" si="209"/>
        <v>0</v>
      </c>
      <c r="E513" s="36">
        <f t="shared" si="209"/>
        <v>25000</v>
      </c>
      <c r="F513" s="36">
        <f t="shared" si="209"/>
        <v>3318.0702103656513</v>
      </c>
      <c r="G513" s="36">
        <f t="shared" si="209"/>
        <v>20000</v>
      </c>
      <c r="H513" s="36">
        <f t="shared" si="209"/>
        <v>2654.4561682925209</v>
      </c>
      <c r="I513" s="36">
        <f t="shared" si="209"/>
        <v>0</v>
      </c>
      <c r="J513" s="74">
        <f t="shared" si="204"/>
        <v>0</v>
      </c>
    </row>
    <row r="514" spans="1:10" x14ac:dyDescent="0.25">
      <c r="A514" s="80">
        <v>3221</v>
      </c>
      <c r="B514" s="81" t="s">
        <v>135</v>
      </c>
      <c r="C514" s="38">
        <v>0</v>
      </c>
      <c r="D514" s="38">
        <f>C514/7.5345</f>
        <v>0</v>
      </c>
      <c r="E514" s="42">
        <v>5000</v>
      </c>
      <c r="F514" s="38">
        <f>E514/7.5345</f>
        <v>663.61404207313024</v>
      </c>
      <c r="G514" s="38">
        <v>5000</v>
      </c>
      <c r="H514" s="42">
        <f>G514/7.5345</f>
        <v>663.61404207313024</v>
      </c>
      <c r="I514" s="42">
        <v>0</v>
      </c>
      <c r="J514" s="74">
        <f t="shared" si="204"/>
        <v>0</v>
      </c>
    </row>
    <row r="515" spans="1:10" x14ac:dyDescent="0.25">
      <c r="A515" s="80">
        <v>3225</v>
      </c>
      <c r="B515" s="81" t="s">
        <v>137</v>
      </c>
      <c r="C515" s="38">
        <v>0</v>
      </c>
      <c r="D515" s="38">
        <f>C515/7.5345</f>
        <v>0</v>
      </c>
      <c r="E515" s="42">
        <v>20000</v>
      </c>
      <c r="F515" s="38">
        <f>E515/7.5345</f>
        <v>2654.4561682925209</v>
      </c>
      <c r="G515" s="38">
        <v>15000</v>
      </c>
      <c r="H515" s="42">
        <f>G515/7.5345</f>
        <v>1990.8421262193906</v>
      </c>
      <c r="I515" s="42">
        <v>0</v>
      </c>
      <c r="J515" s="74">
        <f t="shared" si="204"/>
        <v>0</v>
      </c>
    </row>
    <row r="516" spans="1:10" x14ac:dyDescent="0.25">
      <c r="A516" s="95">
        <v>323</v>
      </c>
      <c r="B516" s="96" t="s">
        <v>139</v>
      </c>
      <c r="C516" s="36">
        <f t="shared" ref="C516:I516" si="210">C517</f>
        <v>0</v>
      </c>
      <c r="D516" s="36">
        <f t="shared" si="210"/>
        <v>0</v>
      </c>
      <c r="E516" s="36">
        <f t="shared" si="210"/>
        <v>0</v>
      </c>
      <c r="F516" s="36">
        <f t="shared" si="210"/>
        <v>0</v>
      </c>
      <c r="G516" s="36">
        <f t="shared" si="210"/>
        <v>0</v>
      </c>
      <c r="H516" s="36">
        <f t="shared" si="210"/>
        <v>0</v>
      </c>
      <c r="I516" s="36">
        <f t="shared" si="210"/>
        <v>0</v>
      </c>
      <c r="J516" s="74">
        <v>0</v>
      </c>
    </row>
    <row r="517" spans="1:10" x14ac:dyDescent="0.25">
      <c r="A517" s="80">
        <v>3235</v>
      </c>
      <c r="B517" s="81" t="s">
        <v>143</v>
      </c>
      <c r="C517" s="38">
        <v>0</v>
      </c>
      <c r="D517" s="38">
        <f>C517/7.5345</f>
        <v>0</v>
      </c>
      <c r="E517" s="42">
        <v>0</v>
      </c>
      <c r="F517" s="38">
        <f>E517/7.5345</f>
        <v>0</v>
      </c>
      <c r="G517" s="38">
        <v>0</v>
      </c>
      <c r="H517" s="42">
        <f>G517/7.5345</f>
        <v>0</v>
      </c>
      <c r="I517" s="42">
        <v>0</v>
      </c>
      <c r="J517" s="74">
        <v>0</v>
      </c>
    </row>
    <row r="518" spans="1:10" ht="26.25" x14ac:dyDescent="0.25">
      <c r="A518" s="91">
        <v>4</v>
      </c>
      <c r="B518" s="92" t="s">
        <v>75</v>
      </c>
      <c r="C518" s="73">
        <f t="shared" ref="C518:I519" si="211">C519</f>
        <v>0</v>
      </c>
      <c r="D518" s="73">
        <f t="shared" si="211"/>
        <v>0</v>
      </c>
      <c r="E518" s="73">
        <f t="shared" si="211"/>
        <v>40000</v>
      </c>
      <c r="F518" s="73">
        <f t="shared" si="211"/>
        <v>5308.9123365850419</v>
      </c>
      <c r="G518" s="73">
        <f t="shared" si="211"/>
        <v>30000</v>
      </c>
      <c r="H518" s="73">
        <f t="shared" si="211"/>
        <v>3981.6880841462607</v>
      </c>
      <c r="I518" s="73">
        <f t="shared" si="211"/>
        <v>0</v>
      </c>
      <c r="J518" s="135">
        <f t="shared" si="204"/>
        <v>0</v>
      </c>
    </row>
    <row r="519" spans="1:10" ht="26.25" x14ac:dyDescent="0.25">
      <c r="A519" s="93">
        <v>42</v>
      </c>
      <c r="B519" s="94" t="s">
        <v>189</v>
      </c>
      <c r="C519" s="77">
        <f t="shared" si="211"/>
        <v>0</v>
      </c>
      <c r="D519" s="77">
        <f t="shared" si="211"/>
        <v>0</v>
      </c>
      <c r="E519" s="77">
        <f t="shared" si="211"/>
        <v>40000</v>
      </c>
      <c r="F519" s="77">
        <f t="shared" si="211"/>
        <v>5308.9123365850419</v>
      </c>
      <c r="G519" s="77">
        <f t="shared" si="211"/>
        <v>30000</v>
      </c>
      <c r="H519" s="77">
        <f t="shared" si="211"/>
        <v>3981.6880841462607</v>
      </c>
      <c r="I519" s="77">
        <f t="shared" si="211"/>
        <v>0</v>
      </c>
      <c r="J519" s="146">
        <f t="shared" si="204"/>
        <v>0</v>
      </c>
    </row>
    <row r="520" spans="1:10" x14ac:dyDescent="0.25">
      <c r="A520" s="95">
        <v>422</v>
      </c>
      <c r="B520" s="96" t="s">
        <v>190</v>
      </c>
      <c r="C520" s="36">
        <f t="shared" ref="C520:I520" si="212">SUM(C521:C522)</f>
        <v>0</v>
      </c>
      <c r="D520" s="36">
        <f t="shared" si="212"/>
        <v>0</v>
      </c>
      <c r="E520" s="36">
        <f t="shared" si="212"/>
        <v>40000</v>
      </c>
      <c r="F520" s="36">
        <f t="shared" si="212"/>
        <v>5308.9123365850419</v>
      </c>
      <c r="G520" s="36">
        <f t="shared" si="212"/>
        <v>30000</v>
      </c>
      <c r="H520" s="36">
        <f t="shared" si="212"/>
        <v>3981.6880841462607</v>
      </c>
      <c r="I520" s="36">
        <f t="shared" si="212"/>
        <v>0</v>
      </c>
      <c r="J520" s="74">
        <f t="shared" si="204"/>
        <v>0</v>
      </c>
    </row>
    <row r="521" spans="1:10" x14ac:dyDescent="0.25">
      <c r="A521" s="80">
        <v>4221</v>
      </c>
      <c r="B521" s="81" t="s">
        <v>191</v>
      </c>
      <c r="C521" s="38">
        <v>0</v>
      </c>
      <c r="D521" s="38">
        <f>C521/7.5345</f>
        <v>0</v>
      </c>
      <c r="E521" s="42">
        <v>25000</v>
      </c>
      <c r="F521" s="38">
        <f>E521/7.5345</f>
        <v>3318.0702103656513</v>
      </c>
      <c r="G521" s="38">
        <v>20000</v>
      </c>
      <c r="H521" s="42">
        <v>2654.46</v>
      </c>
      <c r="I521" s="42">
        <v>0</v>
      </c>
      <c r="J521" s="74">
        <f t="shared" si="204"/>
        <v>0</v>
      </c>
    </row>
    <row r="522" spans="1:10" x14ac:dyDescent="0.25">
      <c r="A522" s="80">
        <v>4226</v>
      </c>
      <c r="B522" s="81" t="s">
        <v>221</v>
      </c>
      <c r="C522" s="38">
        <v>0</v>
      </c>
      <c r="D522" s="38">
        <f>C522/7.5345</f>
        <v>0</v>
      </c>
      <c r="E522" s="42">
        <v>15000</v>
      </c>
      <c r="F522" s="38">
        <f>E522/7.5345</f>
        <v>1990.8421262193906</v>
      </c>
      <c r="G522" s="38">
        <v>10000</v>
      </c>
      <c r="H522" s="42">
        <f>G522/7.5345</f>
        <v>1327.2280841462605</v>
      </c>
      <c r="I522" s="42">
        <v>0</v>
      </c>
      <c r="J522" s="74">
        <f t="shared" si="204"/>
        <v>0</v>
      </c>
    </row>
    <row r="523" spans="1:10" x14ac:dyDescent="0.25">
      <c r="A523" s="109" t="s">
        <v>235</v>
      </c>
      <c r="B523" s="88" t="s">
        <v>236</v>
      </c>
      <c r="C523" s="65">
        <f t="shared" ref="C523:I524" si="213">C524</f>
        <v>0</v>
      </c>
      <c r="D523" s="65">
        <f t="shared" si="213"/>
        <v>0</v>
      </c>
      <c r="E523" s="65">
        <f t="shared" si="213"/>
        <v>0</v>
      </c>
      <c r="F523" s="65">
        <f t="shared" si="213"/>
        <v>0</v>
      </c>
      <c r="G523" s="65">
        <f t="shared" si="213"/>
        <v>29000</v>
      </c>
      <c r="H523" s="65">
        <f t="shared" si="213"/>
        <v>3848.9661682925212</v>
      </c>
      <c r="I523" s="65">
        <f t="shared" si="213"/>
        <v>2358.59</v>
      </c>
      <c r="J523" s="66">
        <f t="shared" si="204"/>
        <v>61.278532906573147</v>
      </c>
    </row>
    <row r="524" spans="1:10" x14ac:dyDescent="0.25">
      <c r="A524" s="127" t="s">
        <v>42</v>
      </c>
      <c r="B524" s="90" t="s">
        <v>43</v>
      </c>
      <c r="C524" s="69">
        <f t="shared" si="213"/>
        <v>0</v>
      </c>
      <c r="D524" s="69">
        <f t="shared" si="213"/>
        <v>0</v>
      </c>
      <c r="E524" s="69">
        <f t="shared" si="213"/>
        <v>0</v>
      </c>
      <c r="F524" s="69">
        <f t="shared" si="213"/>
        <v>0</v>
      </c>
      <c r="G524" s="69">
        <f t="shared" si="213"/>
        <v>29000</v>
      </c>
      <c r="H524" s="69">
        <f t="shared" si="213"/>
        <v>3848.9661682925212</v>
      </c>
      <c r="I524" s="69">
        <f t="shared" si="213"/>
        <v>2358.59</v>
      </c>
      <c r="J524" s="70">
        <f t="shared" si="204"/>
        <v>61.278532906573147</v>
      </c>
    </row>
    <row r="525" spans="1:10" x14ac:dyDescent="0.25">
      <c r="A525" s="71">
        <v>3</v>
      </c>
      <c r="B525" s="72" t="s">
        <v>114</v>
      </c>
      <c r="C525" s="73">
        <f>C531</f>
        <v>0</v>
      </c>
      <c r="D525" s="73">
        <f>D531</f>
        <v>0</v>
      </c>
      <c r="E525" s="73">
        <f>E531</f>
        <v>0</v>
      </c>
      <c r="F525" s="73">
        <f>F531</f>
        <v>0</v>
      </c>
      <c r="G525" s="73">
        <f>G531</f>
        <v>29000</v>
      </c>
      <c r="H525" s="73">
        <f>H526+H531</f>
        <v>3848.9661682925212</v>
      </c>
      <c r="I525" s="73">
        <f>I526+I531</f>
        <v>2358.59</v>
      </c>
      <c r="J525" s="135">
        <f t="shared" si="204"/>
        <v>61.278532906573147</v>
      </c>
    </row>
    <row r="526" spans="1:10" x14ac:dyDescent="0.25">
      <c r="A526" s="93">
        <v>31</v>
      </c>
      <c r="B526" s="94" t="s">
        <v>68</v>
      </c>
      <c r="C526" s="116"/>
      <c r="D526" s="116"/>
      <c r="E526" s="116"/>
      <c r="F526" s="116"/>
      <c r="G526" s="116"/>
      <c r="H526" s="116">
        <f>H527+H529</f>
        <v>0</v>
      </c>
      <c r="I526" s="116">
        <f>I527+I529</f>
        <v>123.62</v>
      </c>
      <c r="J526" s="74">
        <v>0</v>
      </c>
    </row>
    <row r="527" spans="1:10" x14ac:dyDescent="0.25">
      <c r="A527" s="95">
        <v>311</v>
      </c>
      <c r="B527" s="96" t="s">
        <v>172</v>
      </c>
      <c r="C527" s="116"/>
      <c r="D527" s="116"/>
      <c r="E527" s="116"/>
      <c r="F527" s="116"/>
      <c r="G527" s="116"/>
      <c r="H527" s="116">
        <f>H528</f>
        <v>0</v>
      </c>
      <c r="I527" s="116">
        <f>I528</f>
        <v>106.12</v>
      </c>
      <c r="J527" s="74">
        <v>0</v>
      </c>
    </row>
    <row r="528" spans="1:10" x14ac:dyDescent="0.25">
      <c r="A528" s="80">
        <v>3111</v>
      </c>
      <c r="B528" s="81" t="s">
        <v>173</v>
      </c>
      <c r="C528" s="116"/>
      <c r="D528" s="116"/>
      <c r="E528" s="116"/>
      <c r="F528" s="116"/>
      <c r="G528" s="116"/>
      <c r="H528" s="117">
        <v>0</v>
      </c>
      <c r="I528" s="117">
        <v>106.12</v>
      </c>
      <c r="J528" s="118">
        <v>0</v>
      </c>
    </row>
    <row r="529" spans="1:10" x14ac:dyDescent="0.25">
      <c r="A529" s="95">
        <v>313</v>
      </c>
      <c r="B529" s="96" t="s">
        <v>175</v>
      </c>
      <c r="C529" s="116"/>
      <c r="D529" s="116"/>
      <c r="E529" s="116"/>
      <c r="F529" s="116"/>
      <c r="G529" s="116"/>
      <c r="H529" s="116">
        <f>H530</f>
        <v>0</v>
      </c>
      <c r="I529" s="116">
        <f>I530</f>
        <v>17.5</v>
      </c>
      <c r="J529" s="74">
        <v>0</v>
      </c>
    </row>
    <row r="530" spans="1:10" x14ac:dyDescent="0.25">
      <c r="A530" s="80">
        <v>3132</v>
      </c>
      <c r="B530" s="81" t="s">
        <v>176</v>
      </c>
      <c r="C530" s="116"/>
      <c r="D530" s="116"/>
      <c r="E530" s="116"/>
      <c r="F530" s="116"/>
      <c r="G530" s="116"/>
      <c r="H530" s="117">
        <v>0</v>
      </c>
      <c r="I530" s="117">
        <v>17.5</v>
      </c>
      <c r="J530" s="118">
        <v>0</v>
      </c>
    </row>
    <row r="531" spans="1:10" x14ac:dyDescent="0.25">
      <c r="A531" s="75">
        <v>32</v>
      </c>
      <c r="B531" s="76" t="s">
        <v>69</v>
      </c>
      <c r="C531" s="77">
        <f t="shared" ref="C531:I531" si="214">C532+C535+C539+C542</f>
        <v>0</v>
      </c>
      <c r="D531" s="77">
        <f t="shared" si="214"/>
        <v>0</v>
      </c>
      <c r="E531" s="77">
        <f t="shared" si="214"/>
        <v>0</v>
      </c>
      <c r="F531" s="77">
        <f t="shared" si="214"/>
        <v>0</v>
      </c>
      <c r="G531" s="77">
        <f t="shared" si="214"/>
        <v>29000</v>
      </c>
      <c r="H531" s="77">
        <f t="shared" si="214"/>
        <v>3848.9661682925212</v>
      </c>
      <c r="I531" s="77">
        <f t="shared" si="214"/>
        <v>2234.9700000000003</v>
      </c>
      <c r="J531" s="146">
        <f t="shared" si="204"/>
        <v>58.066761365987219</v>
      </c>
    </row>
    <row r="532" spans="1:10" x14ac:dyDescent="0.25">
      <c r="A532" s="78">
        <v>321</v>
      </c>
      <c r="B532" s="79" t="s">
        <v>131</v>
      </c>
      <c r="C532" s="36">
        <f t="shared" ref="C532:I532" si="215">SUM(C533:C534)</f>
        <v>0</v>
      </c>
      <c r="D532" s="36">
        <f t="shared" si="215"/>
        <v>0</v>
      </c>
      <c r="E532" s="36">
        <f t="shared" si="215"/>
        <v>0</v>
      </c>
      <c r="F532" s="36">
        <f t="shared" si="215"/>
        <v>0</v>
      </c>
      <c r="G532" s="36">
        <f t="shared" si="215"/>
        <v>2000</v>
      </c>
      <c r="H532" s="36">
        <f t="shared" si="215"/>
        <v>265.44280841462603</v>
      </c>
      <c r="I532" s="36">
        <f t="shared" si="215"/>
        <v>270.83999999999997</v>
      </c>
      <c r="J532" s="74">
        <f t="shared" si="204"/>
        <v>102.03327851208665</v>
      </c>
    </row>
    <row r="533" spans="1:10" x14ac:dyDescent="0.25">
      <c r="A533" s="129">
        <v>3211</v>
      </c>
      <c r="B533" s="81" t="s">
        <v>132</v>
      </c>
      <c r="C533" s="38">
        <v>0</v>
      </c>
      <c r="D533" s="38">
        <f>C533/7.5345</f>
        <v>0</v>
      </c>
      <c r="E533" s="42">
        <v>0</v>
      </c>
      <c r="F533" s="38">
        <f>E533/7.5345</f>
        <v>0</v>
      </c>
      <c r="G533" s="38">
        <v>1000</v>
      </c>
      <c r="H533" s="42">
        <v>132.72</v>
      </c>
      <c r="I533" s="42">
        <v>270.83999999999997</v>
      </c>
      <c r="J533" s="74">
        <f t="shared" si="204"/>
        <v>204.06871609403251</v>
      </c>
    </row>
    <row r="534" spans="1:10" x14ac:dyDescent="0.25">
      <c r="A534" s="129">
        <v>3213</v>
      </c>
      <c r="B534" s="130" t="s">
        <v>133</v>
      </c>
      <c r="C534" s="38">
        <v>0</v>
      </c>
      <c r="D534" s="38">
        <f>C534/7.5345</f>
        <v>0</v>
      </c>
      <c r="E534" s="42">
        <v>0</v>
      </c>
      <c r="F534" s="38">
        <f>E534/7.5345</f>
        <v>0</v>
      </c>
      <c r="G534" s="38">
        <v>1000</v>
      </c>
      <c r="H534" s="42">
        <f>G534/7.5345</f>
        <v>132.72280841462606</v>
      </c>
      <c r="I534" s="42">
        <v>0</v>
      </c>
      <c r="J534" s="74">
        <f t="shared" si="204"/>
        <v>0</v>
      </c>
    </row>
    <row r="535" spans="1:10" x14ac:dyDescent="0.25">
      <c r="A535" s="78">
        <v>322</v>
      </c>
      <c r="B535" s="79" t="s">
        <v>115</v>
      </c>
      <c r="C535" s="36">
        <f t="shared" ref="C535:I535" si="216">SUM(C536:C538)</f>
        <v>0</v>
      </c>
      <c r="D535" s="36">
        <f t="shared" si="216"/>
        <v>0</v>
      </c>
      <c r="E535" s="36">
        <f t="shared" si="216"/>
        <v>0</v>
      </c>
      <c r="F535" s="36">
        <f t="shared" si="216"/>
        <v>0</v>
      </c>
      <c r="G535" s="36">
        <f t="shared" si="216"/>
        <v>10000</v>
      </c>
      <c r="H535" s="36">
        <f t="shared" si="216"/>
        <v>1327.2356168292522</v>
      </c>
      <c r="I535" s="36">
        <f t="shared" si="216"/>
        <v>998.13</v>
      </c>
      <c r="J535" s="74">
        <f t="shared" si="204"/>
        <v>75.203678031525328</v>
      </c>
    </row>
    <row r="536" spans="1:10" x14ac:dyDescent="0.25">
      <c r="A536" s="80">
        <v>3221</v>
      </c>
      <c r="B536" s="81" t="s">
        <v>135</v>
      </c>
      <c r="C536" s="38">
        <v>0</v>
      </c>
      <c r="D536" s="38">
        <f>C536/7.5345</f>
        <v>0</v>
      </c>
      <c r="E536" s="42">
        <v>0</v>
      </c>
      <c r="F536" s="38">
        <f>E536/7.5345</f>
        <v>0</v>
      </c>
      <c r="G536" s="38">
        <v>2000</v>
      </c>
      <c r="H536" s="42">
        <v>265.45</v>
      </c>
      <c r="I536" s="42">
        <v>0</v>
      </c>
      <c r="J536" s="74">
        <f t="shared" si="204"/>
        <v>0</v>
      </c>
    </row>
    <row r="537" spans="1:10" x14ac:dyDescent="0.25">
      <c r="A537" s="80">
        <v>3225</v>
      </c>
      <c r="B537" s="81" t="s">
        <v>137</v>
      </c>
      <c r="C537" s="38">
        <v>0</v>
      </c>
      <c r="D537" s="38">
        <f>C537/7.5345</f>
        <v>0</v>
      </c>
      <c r="E537" s="42">
        <v>0</v>
      </c>
      <c r="F537" s="38">
        <f>E537/7.5345</f>
        <v>0</v>
      </c>
      <c r="G537" s="38">
        <v>6000</v>
      </c>
      <c r="H537" s="42">
        <v>796.34</v>
      </c>
      <c r="I537" s="42">
        <v>998.13</v>
      </c>
      <c r="J537" s="74">
        <f t="shared" si="204"/>
        <v>125.33967903156942</v>
      </c>
    </row>
    <row r="538" spans="1:10" ht="26.25" x14ac:dyDescent="0.25">
      <c r="A538" s="80">
        <v>3227</v>
      </c>
      <c r="B538" s="81" t="s">
        <v>138</v>
      </c>
      <c r="C538" s="38">
        <v>0</v>
      </c>
      <c r="D538" s="38">
        <f>C538/7.5345</f>
        <v>0</v>
      </c>
      <c r="E538" s="42">
        <v>0</v>
      </c>
      <c r="F538" s="38">
        <f>E538/7.5345</f>
        <v>0</v>
      </c>
      <c r="G538" s="38">
        <v>2000</v>
      </c>
      <c r="H538" s="42">
        <f>G538/7.5345</f>
        <v>265.44561682925212</v>
      </c>
      <c r="I538" s="42">
        <v>0</v>
      </c>
      <c r="J538" s="74">
        <f t="shared" ref="J538:J543" si="217">I538/H538*100</f>
        <v>0</v>
      </c>
    </row>
    <row r="539" spans="1:10" x14ac:dyDescent="0.25">
      <c r="A539" s="95">
        <v>323</v>
      </c>
      <c r="B539" s="96" t="s">
        <v>139</v>
      </c>
      <c r="C539" s="36">
        <f t="shared" ref="C539:I539" si="218">SUM(C540:C541)</f>
        <v>0</v>
      </c>
      <c r="D539" s="36">
        <f t="shared" si="218"/>
        <v>0</v>
      </c>
      <c r="E539" s="36">
        <f t="shared" si="218"/>
        <v>0</v>
      </c>
      <c r="F539" s="36">
        <f t="shared" si="218"/>
        <v>0</v>
      </c>
      <c r="G539" s="36">
        <f t="shared" si="218"/>
        <v>8000</v>
      </c>
      <c r="H539" s="36">
        <f t="shared" si="218"/>
        <v>1061.7824673170085</v>
      </c>
      <c r="I539" s="36">
        <f t="shared" si="218"/>
        <v>142.13999999999999</v>
      </c>
      <c r="J539" s="74">
        <f t="shared" si="217"/>
        <v>13.386922874999998</v>
      </c>
    </row>
    <row r="540" spans="1:10" x14ac:dyDescent="0.25">
      <c r="A540" s="80">
        <v>3237</v>
      </c>
      <c r="B540" s="81" t="s">
        <v>145</v>
      </c>
      <c r="C540" s="38">
        <v>0</v>
      </c>
      <c r="D540" s="38">
        <f>C540/7.5345</f>
        <v>0</v>
      </c>
      <c r="E540" s="42">
        <v>0</v>
      </c>
      <c r="F540" s="38">
        <f>E540/7.5345</f>
        <v>0</v>
      </c>
      <c r="G540" s="38">
        <v>7000</v>
      </c>
      <c r="H540" s="42">
        <f>G540/7.5345</f>
        <v>929.05965890238235</v>
      </c>
      <c r="I540" s="42">
        <v>142.13999999999999</v>
      </c>
      <c r="J540" s="74">
        <f t="shared" si="217"/>
        <v>15.299340428571428</v>
      </c>
    </row>
    <row r="541" spans="1:10" x14ac:dyDescent="0.25">
      <c r="A541" s="80">
        <v>3239</v>
      </c>
      <c r="B541" s="81" t="s">
        <v>147</v>
      </c>
      <c r="C541" s="38">
        <v>0</v>
      </c>
      <c r="D541" s="38">
        <f>C541/7.5345</f>
        <v>0</v>
      </c>
      <c r="E541" s="42">
        <v>0</v>
      </c>
      <c r="F541" s="38">
        <f>E541/7.5345</f>
        <v>0</v>
      </c>
      <c r="G541" s="38">
        <v>1000</v>
      </c>
      <c r="H541" s="42">
        <f>G541/7.5345</f>
        <v>132.72280841462606</v>
      </c>
      <c r="I541" s="42">
        <v>0</v>
      </c>
      <c r="J541" s="74">
        <f t="shared" si="217"/>
        <v>0</v>
      </c>
    </row>
    <row r="542" spans="1:10" ht="26.25" x14ac:dyDescent="0.25">
      <c r="A542" s="95">
        <v>329</v>
      </c>
      <c r="B542" s="96" t="s">
        <v>148</v>
      </c>
      <c r="C542" s="36">
        <f t="shared" ref="C542:I542" si="219">C543</f>
        <v>0</v>
      </c>
      <c r="D542" s="36">
        <f t="shared" si="219"/>
        <v>0</v>
      </c>
      <c r="E542" s="36">
        <f t="shared" si="219"/>
        <v>0</v>
      </c>
      <c r="F542" s="36">
        <f t="shared" si="219"/>
        <v>0</v>
      </c>
      <c r="G542" s="36">
        <f t="shared" si="219"/>
        <v>9000</v>
      </c>
      <c r="H542" s="36">
        <f t="shared" si="219"/>
        <v>1194.5052757316344</v>
      </c>
      <c r="I542" s="36">
        <f t="shared" si="219"/>
        <v>823.86</v>
      </c>
      <c r="J542" s="74">
        <f t="shared" si="217"/>
        <v>68.970813000000007</v>
      </c>
    </row>
    <row r="543" spans="1:10" ht="26.25" x14ac:dyDescent="0.25">
      <c r="A543" s="80">
        <v>3299</v>
      </c>
      <c r="B543" s="81" t="s">
        <v>148</v>
      </c>
      <c r="C543" s="38">
        <v>0</v>
      </c>
      <c r="D543" s="38">
        <v>0</v>
      </c>
      <c r="E543" s="42">
        <v>0</v>
      </c>
      <c r="F543" s="38">
        <f>E543/7.5345</f>
        <v>0</v>
      </c>
      <c r="G543" s="38">
        <v>9000</v>
      </c>
      <c r="H543" s="42">
        <f>G543/7.5345</f>
        <v>1194.5052757316344</v>
      </c>
      <c r="I543" s="42">
        <v>823.86</v>
      </c>
      <c r="J543" s="74">
        <f t="shared" si="217"/>
        <v>68.970813000000007</v>
      </c>
    </row>
    <row r="544" spans="1:10" ht="39" x14ac:dyDescent="0.25">
      <c r="A544" s="137" t="s">
        <v>237</v>
      </c>
      <c r="B544" s="138" t="s">
        <v>238</v>
      </c>
      <c r="C544" s="139"/>
      <c r="D544" s="139"/>
      <c r="E544" s="140"/>
      <c r="F544" s="139"/>
      <c r="G544" s="139"/>
      <c r="H544" s="141">
        <f t="shared" ref="H544:I548" si="220">H545</f>
        <v>0</v>
      </c>
      <c r="I544" s="141">
        <f t="shared" si="220"/>
        <v>1909.25</v>
      </c>
      <c r="J544" s="142">
        <v>0</v>
      </c>
    </row>
    <row r="545" spans="1:10" x14ac:dyDescent="0.25">
      <c r="A545" s="113" t="s">
        <v>40</v>
      </c>
      <c r="B545" s="114" t="s">
        <v>41</v>
      </c>
      <c r="C545" s="38"/>
      <c r="D545" s="38"/>
      <c r="E545" s="42"/>
      <c r="F545" s="38"/>
      <c r="G545" s="38"/>
      <c r="H545" s="143">
        <f t="shared" si="220"/>
        <v>0</v>
      </c>
      <c r="I545" s="143">
        <f t="shared" si="220"/>
        <v>1909.25</v>
      </c>
      <c r="J545" s="144">
        <v>0</v>
      </c>
    </row>
    <row r="546" spans="1:10" x14ac:dyDescent="0.25">
      <c r="A546" s="71">
        <v>3</v>
      </c>
      <c r="B546" s="72" t="s">
        <v>114</v>
      </c>
      <c r="C546" s="38"/>
      <c r="D546" s="38"/>
      <c r="E546" s="42"/>
      <c r="F546" s="38"/>
      <c r="G546" s="38"/>
      <c r="H546" s="136">
        <f t="shared" si="220"/>
        <v>0</v>
      </c>
      <c r="I546" s="136">
        <f t="shared" si="220"/>
        <v>1909.25</v>
      </c>
      <c r="J546" s="135">
        <v>0</v>
      </c>
    </row>
    <row r="547" spans="1:10" x14ac:dyDescent="0.25">
      <c r="A547" s="93">
        <v>38</v>
      </c>
      <c r="B547" s="94" t="s">
        <v>239</v>
      </c>
      <c r="C547" s="38"/>
      <c r="D547" s="38"/>
      <c r="E547" s="42"/>
      <c r="F547" s="38"/>
      <c r="G547" s="38"/>
      <c r="H547" s="145">
        <f t="shared" si="220"/>
        <v>0</v>
      </c>
      <c r="I547" s="145">
        <f t="shared" si="220"/>
        <v>1909.25</v>
      </c>
      <c r="J547" s="146">
        <v>0</v>
      </c>
    </row>
    <row r="548" spans="1:10" x14ac:dyDescent="0.25">
      <c r="A548" s="95">
        <v>381</v>
      </c>
      <c r="B548" s="96" t="s">
        <v>240</v>
      </c>
      <c r="C548" s="38"/>
      <c r="D548" s="38"/>
      <c r="E548" s="42"/>
      <c r="F548" s="38"/>
      <c r="G548" s="38"/>
      <c r="H548" s="119">
        <f t="shared" si="220"/>
        <v>0</v>
      </c>
      <c r="I548" s="119">
        <f t="shared" si="220"/>
        <v>1909.25</v>
      </c>
      <c r="J548" s="74">
        <v>0</v>
      </c>
    </row>
    <row r="549" spans="1:10" x14ac:dyDescent="0.25">
      <c r="A549" s="80">
        <v>3812</v>
      </c>
      <c r="B549" s="81" t="s">
        <v>241</v>
      </c>
      <c r="C549" s="38"/>
      <c r="D549" s="38"/>
      <c r="E549" s="42"/>
      <c r="F549" s="38"/>
      <c r="G549" s="38"/>
      <c r="H549" s="42">
        <v>0</v>
      </c>
      <c r="I549" s="42">
        <v>1909.25</v>
      </c>
      <c r="J549" s="74">
        <v>0</v>
      </c>
    </row>
  </sheetData>
  <mergeCells count="2">
    <mergeCell ref="A1:J1"/>
    <mergeCell ref="A3:J3"/>
  </mergeCells>
  <pageMargins left="0.7" right="0.7" top="0.75" bottom="0.75" header="0.51180555555555496" footer="0.51180555555555496"/>
  <pageSetup paperSize="9" firstPageNumber="0" fitToHeight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/>
  </sheetViews>
  <sheetFormatPr defaultColWidth="8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dc:description/>
  <cp:lastModifiedBy>Tina</cp:lastModifiedBy>
  <cp:revision>1</cp:revision>
  <cp:lastPrinted>2023-07-19T10:11:01Z</cp:lastPrinted>
  <dcterms:created xsi:type="dcterms:W3CDTF">2022-08-12T12:51:27Z</dcterms:created>
  <dcterms:modified xsi:type="dcterms:W3CDTF">2023-08-14T07:24:12Z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