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2">'PLAN RASHODA I IZDATAKA'!$A$2:$R$277</definedName>
  </definedNames>
  <calcPr fullCalcOnLoad="1"/>
</workbook>
</file>

<file path=xl/sharedStrings.xml><?xml version="1.0" encoding="utf-8"?>
<sst xmlns="http://schemas.openxmlformats.org/spreadsheetml/2006/main" count="332" uniqueCount="150">
  <si>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</si>
  <si>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</si>
  <si>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</si>
  <si>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</si>
  <si>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</si>
  <si>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</si>
  <si>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</si>
  <si>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</si>
  <si>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</si>
  <si>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</si>
  <si>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</si>
  <si>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</si>
  <si>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</si>
  <si>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</si>
  <si>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</si>
  <si>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</si>
  <si>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</si>
  <si>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</si>
  <si>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</si>
  <si>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</si>
  <si>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</si>
  <si>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</si>
  <si>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</si>
  <si>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</si>
  <si>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</si>
  <si>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</si>
  <si>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</si>
  <si>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</si>
  <si>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</si>
  <si>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</si>
  <si>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</si>
  <si>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</si>
  <si>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</si>
  <si>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</si>
  <si>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</si>
  <si>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</si>
  <si>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</si>
  <si>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</si>
  <si>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</si>
  <si>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</si>
  <si>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</si>
  <si>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</si>
  <si>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OŠ JOSIPA ZORIĆA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</si>
  <si>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</si>
  <si>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</si>
  <si>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</si>
  <si>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</si>
  <si>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</si>
  <si>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</si>
  <si>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</si>
  <si>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</si>
  <si>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</si>
  <si>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</si>
  <si>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</si>
  <si>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</si>
  <si>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</si>
  <si>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</si>
  <si>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</si>
  <si>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</si>
  <si>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</si>
  <si>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</si>
  <si>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</si>
  <si>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</si>
  <si>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</si>
  <si>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</si>
  <si>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</si>
  <si>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</si>
  <si>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</si>
  <si>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</si>
  <si>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</si>
  <si>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</si>
  <si>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</si>
  <si>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</si>
  <si>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</si>
  <si>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</si>
  <si>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</si>
  <si>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</si>
  <si>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</si>
  <si>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</si>
  <si>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OIB: 74844839446</t>
  </si>
  <si>
    <t>A100001</t>
  </si>
  <si>
    <t>Usluge promidžbe i informiranja</t>
  </si>
  <si>
    <t>Rashodi poslovanja</t>
  </si>
  <si>
    <t>Tekući projekt T100002 Dodatna ulaganja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</si>
  <si>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</si>
  <si>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</si>
  <si>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</si>
  <si>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</si>
  <si>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Pomoći - gradski prorač.</t>
  </si>
  <si>
    <t>A100002 Tekuće i investicijsko održavanje</t>
  </si>
  <si>
    <t>Pomoći - HZZ</t>
  </si>
  <si>
    <t>Pomoći - državni proračun</t>
  </si>
  <si>
    <t>IZMJENE</t>
  </si>
  <si>
    <t>Pomoći- državni proračun</t>
  </si>
  <si>
    <t>Pomoći- HZZ</t>
  </si>
  <si>
    <t>Pomoći- gradski proračun</t>
  </si>
  <si>
    <t>Tekući projekt T100002 Županijska stručna vijeća</t>
  </si>
  <si>
    <t>Oprema za grijanje, vent.i hlađenje</t>
  </si>
  <si>
    <t>VIŠAK/MANJAK IZ PRETHODNE(IH) GODINE KOJI ĆE SE POKRITI/RASPOREDITI</t>
  </si>
  <si>
    <t>UKUPAN DONOS VIŠKA/MANJKA IZ PRETHODNE(IH) GODINE</t>
  </si>
  <si>
    <t>Program 1001  Minimalni standard u osnovnom školstvu - materijalni i financijski rashodi</t>
  </si>
  <si>
    <t>Program 1001  Kapitalna ulaganja u osnovno školstvo</t>
  </si>
  <si>
    <t>Tekući projekt T100031 Prsten potpore III-pomoćnici u nastavi i stručni komunikacijski posrednici za učenike s teškoćama u razvoju</t>
  </si>
  <si>
    <t>Naknade građanima i kućanstvima na temelju osiguranja i druge naknade</t>
  </si>
  <si>
    <t>Ostale naknade građanima i kućanstvima iz proračuna</t>
  </si>
  <si>
    <t>Naknade građanima i kućanstvima u naravi</t>
  </si>
  <si>
    <t>REBALANS 2 2018.</t>
  </si>
  <si>
    <t>Glavni program P15 Minimalni standard u osnovnom školstvu</t>
  </si>
  <si>
    <t>Glavni program P51 Kapitalno ulaganje</t>
  </si>
  <si>
    <t>Glavni program P17 Potrebe iznad minimalnog standarda</t>
  </si>
  <si>
    <t>Glavni program P63 Programi osnovnih škola izvan županijskog proračuna</t>
  </si>
  <si>
    <t>Tekući projekt T100001 Županijska stručna vijeća</t>
  </si>
  <si>
    <t>Tekući projekt T100002 Natjecanja</t>
  </si>
  <si>
    <t>Program 1001 Programi osnovnih škola izvan županijskog proračuna</t>
  </si>
  <si>
    <t>Tekući projekt T100003 Školska kuhinja</t>
  </si>
  <si>
    <t>Tekući projekt T100004 Školski sportski klub</t>
  </si>
  <si>
    <t>Tekući projekt T100011 Osposobljavanje bez zasnivanja radnog odnosa</t>
  </si>
  <si>
    <t>Tekući projekt T100012 Oprema škola</t>
  </si>
  <si>
    <t>Naknade za rad predstavničkih i izvršnih tijela, povjerenstava i slično</t>
  </si>
  <si>
    <t xml:space="preserve">Program 1002  Kapitalno ulaganje </t>
  </si>
  <si>
    <t>Tekući projekt T100001 Oprema škola</t>
  </si>
  <si>
    <t>2021.</t>
  </si>
  <si>
    <t>Ukupno prihodi i primici za 2021.</t>
  </si>
  <si>
    <t>Sportska i glazbena oprema</t>
  </si>
  <si>
    <t>Tekući projekt T100020 Financiranje nabave udžbenika u OŠ</t>
  </si>
  <si>
    <t>Glava 003006 Projekti i pogrami EU</t>
  </si>
  <si>
    <t>Glavni program P52 Projekti i programi EU</t>
  </si>
  <si>
    <t>Program 1001 Poticanje korištenja sredstava iz fondova EU</t>
  </si>
  <si>
    <t>Tekući projekt T100011 Nova školska shema voća i povrća te mlijeka i mliječnih proizvoda</t>
  </si>
  <si>
    <t>Glava 004002 Osnovno školstvo</t>
  </si>
  <si>
    <t>PROJEKCIJA PLANA ZA 2022.</t>
  </si>
  <si>
    <t>Glava 004008 Osnovne i srednje škole izvan županijskog proračuna</t>
  </si>
  <si>
    <t>A100002</t>
  </si>
  <si>
    <t>Administrativno, tehničko i stručno osoblje</t>
  </si>
  <si>
    <t>Tekući projekt T100006 Produženi boravak</t>
  </si>
  <si>
    <t>Glava 004004 ŠKOLSTVO-OSTALE DECENTRALIZIRANE FUNKCIJE</t>
  </si>
  <si>
    <t>Tekući projekt T100008 Učeničke zadruge</t>
  </si>
  <si>
    <t>PLAN ZA 2021.</t>
  </si>
  <si>
    <t>PROJEKCIJA PLANA ZA 2023.</t>
  </si>
  <si>
    <t>Kapitalni projekt K100109 - rekonstrukcija svlačionica</t>
  </si>
  <si>
    <t>Tekući projekt T100014 Nabava "pametnih ploča"</t>
  </si>
  <si>
    <t>Tekući projekt T100023 Provedba kurikularne reforme</t>
  </si>
  <si>
    <t>Plan za 2021.godinu</t>
  </si>
  <si>
    <t>REBALANS 2021.</t>
  </si>
  <si>
    <t>Izmjene</t>
  </si>
  <si>
    <t>Rebalans plana za 2021.godinu</t>
  </si>
  <si>
    <t>REBALANS FINANCIJSKOG PLANA OŠ JOSIPA ZORIĆA  ZA 2021. GODINU</t>
  </si>
  <si>
    <t>Tekući projekt T100041 E-tehničar</t>
  </si>
  <si>
    <t>Tekući projekt T100047 Prsten potpore IV-pomoćnici u nastavi i stručni komunikacijski posrednici za učenike s teškoćama u razvoju</t>
  </si>
  <si>
    <t>Tekući projekt T100003 Natjecanja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</si>
</sst>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/>
    </xf>
    <xf numFmtId="0" fontId="33" fillId="0" borderId="19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36" fillId="50" borderId="22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25" xfId="0" applyNumberFormat="1" applyFont="1" applyBorder="1" applyAlignment="1">
      <alignment horizontal="right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/>
    </xf>
    <xf numFmtId="1" fontId="22" fillId="0" borderId="21" xfId="0" applyNumberFormat="1" applyFont="1" applyBorder="1" applyAlignment="1">
      <alignment horizontal="left" wrapText="1"/>
    </xf>
    <xf numFmtId="4" fontId="33" fillId="50" borderId="23" xfId="0" applyNumberFormat="1" applyFont="1" applyFill="1" applyBorder="1" applyAlignment="1" applyProtection="1">
      <alignment horizontal="right" wrapText="1"/>
      <protection/>
    </xf>
    <xf numFmtId="4" fontId="33" fillId="0" borderId="23" xfId="0" applyNumberFormat="1" applyFont="1" applyBorder="1" applyAlignment="1">
      <alignment horizontal="right"/>
    </xf>
    <xf numFmtId="4" fontId="33" fillId="50" borderId="23" xfId="0" applyNumberFormat="1" applyFont="1" applyFill="1" applyBorder="1" applyAlignment="1">
      <alignment horizontal="right"/>
    </xf>
    <xf numFmtId="4" fontId="33" fillId="0" borderId="23" xfId="0" applyNumberFormat="1" applyFont="1" applyFill="1" applyBorder="1" applyAlignment="1" applyProtection="1">
      <alignment horizontal="right" wrapText="1"/>
      <protection/>
    </xf>
    <xf numFmtId="4" fontId="33" fillId="0" borderId="22" xfId="0" applyNumberFormat="1" applyFont="1" applyBorder="1" applyAlignment="1">
      <alignment horizontal="right"/>
    </xf>
    <xf numFmtId="4" fontId="34" fillId="0" borderId="23" xfId="0" applyNumberFormat="1" applyFont="1" applyFill="1" applyBorder="1" applyAlignment="1" applyProtection="1">
      <alignment/>
      <protection/>
    </xf>
    <xf numFmtId="0" fontId="21" fillId="50" borderId="19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4" fontId="26" fillId="51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/>
      <protection/>
    </xf>
    <xf numFmtId="0" fontId="26" fillId="52" borderId="23" xfId="0" applyNumberFormat="1" applyFont="1" applyFill="1" applyBorder="1" applyAlignment="1" applyProtection="1">
      <alignment horizontal="center"/>
      <protection/>
    </xf>
    <xf numFmtId="0" fontId="26" fillId="52" borderId="23" xfId="0" applyNumberFormat="1" applyFont="1" applyFill="1" applyBorder="1" applyAlignment="1" applyProtection="1">
      <alignment wrapText="1"/>
      <protection/>
    </xf>
    <xf numFmtId="4" fontId="26" fillId="52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 horizontal="center"/>
      <protection/>
    </xf>
    <xf numFmtId="0" fontId="26" fillId="50" borderId="23" xfId="0" applyNumberFormat="1" applyFont="1" applyFill="1" applyBorder="1" applyAlignment="1" applyProtection="1">
      <alignment wrapText="1"/>
      <protection/>
    </xf>
    <xf numFmtId="4" fontId="26" fillId="50" borderId="23" xfId="0" applyNumberFormat="1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4" fontId="26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4" fontId="39" fillId="0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 horizontal="right"/>
      <protection/>
    </xf>
    <xf numFmtId="0" fontId="26" fillId="52" borderId="23" xfId="0" applyNumberFormat="1" applyFont="1" applyFill="1" applyBorder="1" applyAlignment="1" applyProtection="1">
      <alignment horizontal="left" wrapText="1"/>
      <protection/>
    </xf>
    <xf numFmtId="4" fontId="26" fillId="52" borderId="23" xfId="0" applyNumberFormat="1" applyFont="1" applyFill="1" applyBorder="1" applyAlignment="1" applyProtection="1">
      <alignment horizontal="right"/>
      <protection/>
    </xf>
    <xf numFmtId="4" fontId="26" fillId="53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/>
      <protection/>
    </xf>
    <xf numFmtId="3" fontId="26" fillId="50" borderId="23" xfId="0" applyNumberFormat="1" applyFont="1" applyFill="1" applyBorder="1" applyAlignment="1" applyProtection="1">
      <alignment horizontal="center"/>
      <protection/>
    </xf>
    <xf numFmtId="3" fontId="26" fillId="5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/>
      <protection/>
    </xf>
    <xf numFmtId="3" fontId="26" fillId="52" borderId="23" xfId="0" applyNumberFormat="1" applyFont="1" applyFill="1" applyBorder="1" applyAlignment="1" applyProtection="1">
      <alignment wrapText="1"/>
      <protection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3" fontId="26" fillId="0" borderId="23" xfId="0" applyNumberFormat="1" applyFont="1" applyFill="1" applyBorder="1" applyAlignment="1" applyProtection="1">
      <alignment horizontal="center"/>
      <protection/>
    </xf>
    <xf numFmtId="3" fontId="26" fillId="0" borderId="23" xfId="0" applyNumberFormat="1" applyFont="1" applyFill="1" applyBorder="1" applyAlignment="1" applyProtection="1">
      <alignment wrapText="1"/>
      <protection/>
    </xf>
    <xf numFmtId="0" fontId="26" fillId="20" borderId="23" xfId="0" applyNumberFormat="1" applyFont="1" applyFill="1" applyBorder="1" applyAlignment="1" applyProtection="1">
      <alignment horizontal="left"/>
      <protection/>
    </xf>
    <xf numFmtId="0" fontId="26" fillId="2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 wrapText="1"/>
      <protection/>
    </xf>
    <xf numFmtId="1" fontId="39" fillId="0" borderId="23" xfId="0" applyNumberFormat="1" applyFont="1" applyFill="1" applyBorder="1" applyAlignment="1" applyProtection="1">
      <alignment horizontal="center"/>
      <protection/>
    </xf>
    <xf numFmtId="3" fontId="39" fillId="0" borderId="23" xfId="0" applyNumberFormat="1" applyFont="1" applyFill="1" applyBorder="1" applyAlignment="1" applyProtection="1">
      <alignment wrapText="1"/>
      <protection/>
    </xf>
    <xf numFmtId="4" fontId="39" fillId="50" borderId="23" xfId="0" applyNumberFormat="1" applyFont="1" applyFill="1" applyBorder="1" applyAlignment="1" applyProtection="1">
      <alignment/>
      <protection/>
    </xf>
    <xf numFmtId="4" fontId="26" fillId="24" borderId="23" xfId="0" applyNumberFormat="1" applyFont="1" applyFill="1" applyBorder="1" applyAlignment="1" applyProtection="1">
      <alignment/>
      <protection/>
    </xf>
    <xf numFmtId="0" fontId="27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7" fillId="0" borderId="32" xfId="0" applyNumberFormat="1" applyFont="1" applyFill="1" applyBorder="1" applyAlignment="1" applyProtection="1">
      <alignment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1" fillId="0" borderId="36" xfId="0" applyFont="1" applyBorder="1" applyAlignment="1">
      <alignment/>
    </xf>
    <xf numFmtId="1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horizontal="center"/>
    </xf>
    <xf numFmtId="0" fontId="39" fillId="0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 horizontal="right"/>
      <protection/>
    </xf>
    <xf numFmtId="4" fontId="39" fillId="54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>
      <alignment/>
    </xf>
    <xf numFmtId="0" fontId="26" fillId="52" borderId="23" xfId="0" applyFont="1" applyFill="1" applyBorder="1" applyAlignment="1">
      <alignment horizontal="center"/>
    </xf>
    <xf numFmtId="0" fontId="26" fillId="52" borderId="23" xfId="0" applyFont="1" applyFill="1" applyBorder="1" applyAlignment="1">
      <alignment wrapText="1"/>
    </xf>
    <xf numFmtId="4" fontId="26" fillId="52" borderId="23" xfId="0" applyNumberFormat="1" applyFont="1" applyFill="1" applyBorder="1" applyAlignment="1">
      <alignment/>
    </xf>
    <xf numFmtId="0" fontId="26" fillId="50" borderId="23" xfId="0" applyFont="1" applyFill="1" applyBorder="1" applyAlignment="1">
      <alignment horizontal="center"/>
    </xf>
    <xf numFmtId="0" fontId="26" fillId="50" borderId="23" xfId="0" applyFont="1" applyFill="1" applyBorder="1" applyAlignment="1">
      <alignment wrapText="1"/>
    </xf>
    <xf numFmtId="4" fontId="26" fillId="50" borderId="23" xfId="0" applyNumberFormat="1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3" xfId="0" applyFont="1" applyBorder="1" applyAlignment="1">
      <alignment wrapText="1"/>
    </xf>
    <xf numFmtId="4" fontId="26" fillId="0" borderId="23" xfId="0" applyNumberFormat="1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23" xfId="0" applyFont="1" applyBorder="1" applyAlignment="1">
      <alignment wrapText="1"/>
    </xf>
    <xf numFmtId="4" fontId="39" fillId="0" borderId="23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64" fillId="0" borderId="2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22" xfId="0" applyNumberFormat="1" applyFont="1" applyFill="1" applyBorder="1" applyAlignment="1" applyProtection="1">
      <alignment horizontal="left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6" fillId="50" borderId="22" xfId="0" applyNumberFormat="1" applyFont="1" applyFill="1" applyBorder="1" applyAlignment="1" applyProtection="1" quotePrefix="1">
      <alignment horizontal="left" wrapText="1"/>
      <protection/>
    </xf>
    <xf numFmtId="0" fontId="37" fillId="5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50" borderId="22" xfId="0" applyNumberFormat="1" applyFont="1" applyFill="1" applyBorder="1" applyAlignment="1" applyProtection="1">
      <alignment horizontal="left" wrapText="1"/>
      <protection/>
    </xf>
    <xf numFmtId="0" fontId="21" fillId="50" borderId="19" xfId="0" applyNumberFormat="1" applyFont="1" applyFill="1" applyBorder="1" applyAlignment="1" applyProtection="1">
      <alignment/>
      <protection/>
    </xf>
    <xf numFmtId="4" fontId="22" fillId="0" borderId="29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6" fillId="0" borderId="29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26" fillId="28" borderId="23" xfId="0" applyNumberFormat="1" applyFont="1" applyFill="1" applyBorder="1" applyAlignment="1" applyProtection="1">
      <alignment horizontal="left" wrapText="1"/>
      <protection/>
    </xf>
    <xf numFmtId="0" fontId="26" fillId="51" borderId="23" xfId="0" applyNumberFormat="1" applyFont="1" applyFill="1" applyBorder="1" applyAlignment="1" applyProtection="1">
      <alignment horizontal="left" wrapText="1"/>
      <protection/>
    </xf>
    <xf numFmtId="0" fontId="26" fillId="20" borderId="23" xfId="0" applyNumberFormat="1" applyFont="1" applyFill="1" applyBorder="1" applyAlignment="1" applyProtection="1">
      <alignment horizontal="left" vertical="top" wrapText="1"/>
      <protection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0" fontId="26" fillId="20" borderId="22" xfId="0" applyNumberFormat="1" applyFont="1" applyFill="1" applyBorder="1" applyAlignment="1" applyProtection="1">
      <alignment horizontal="left"/>
      <protection/>
    </xf>
    <xf numFmtId="0" fontId="26" fillId="20" borderId="39" xfId="0" applyNumberFormat="1" applyFont="1" applyFill="1" applyBorder="1" applyAlignment="1" applyProtection="1">
      <alignment horizontal="left"/>
      <protection/>
    </xf>
    <xf numFmtId="3" fontId="26" fillId="20" borderId="23" xfId="0" applyNumberFormat="1" applyFont="1" applyFill="1" applyBorder="1" applyAlignment="1" applyProtection="1">
      <alignment horizontal="left"/>
      <protection/>
    </xf>
    <xf numFmtId="3" fontId="26" fillId="20" borderId="23" xfId="0" applyNumberFormat="1" applyFont="1" applyFill="1" applyBorder="1" applyAlignment="1" applyProtection="1">
      <alignment horizontal="left" wrapText="1"/>
      <protection/>
    </xf>
    <xf numFmtId="0" fontId="26" fillId="20" borderId="22" xfId="0" applyNumberFormat="1" applyFont="1" applyFill="1" applyBorder="1" applyAlignment="1" applyProtection="1">
      <alignment horizontal="left" wrapText="1"/>
      <protection/>
    </xf>
    <xf numFmtId="0" fontId="26" fillId="20" borderId="39" xfId="0" applyNumberFormat="1" applyFont="1" applyFill="1" applyBorder="1" applyAlignment="1" applyProtection="1">
      <alignment horizontal="left" wrapText="1"/>
      <protection/>
    </xf>
    <xf numFmtId="0" fontId="26" fillId="24" borderId="23" xfId="0" applyNumberFormat="1" applyFont="1" applyFill="1" applyBorder="1" applyAlignment="1" applyProtection="1">
      <alignment horizontal="center"/>
      <protection/>
    </xf>
    <xf numFmtId="0" fontId="26" fillId="20" borderId="23" xfId="0" applyNumberFormat="1" applyFont="1" applyFill="1" applyBorder="1" applyAlignment="1" applyProtection="1">
      <alignment horizontal="left" vertical="center" wrapText="1"/>
      <protection/>
    </xf>
    <xf numFmtId="0" fontId="26" fillId="20" borderId="22" xfId="0" applyFont="1" applyFill="1" applyBorder="1" applyAlignment="1">
      <alignment horizontal="left"/>
    </xf>
    <xf numFmtId="0" fontId="26" fillId="20" borderId="39" xfId="0" applyFont="1" applyFill="1" applyBorder="1" applyAlignment="1">
      <alignment horizontal="left"/>
    </xf>
    <xf numFmtId="0" fontId="26" fillId="53" borderId="22" xfId="0" applyNumberFormat="1" applyFont="1" applyFill="1" applyBorder="1" applyAlignment="1" applyProtection="1">
      <alignment horizontal="left"/>
      <protection/>
    </xf>
    <xf numFmtId="0" fontId="26" fillId="53" borderId="39" xfId="0" applyNumberFormat="1" applyFont="1" applyFill="1" applyBorder="1" applyAlignment="1" applyProtection="1">
      <alignment horizontal="left"/>
      <protection/>
    </xf>
    <xf numFmtId="0" fontId="26" fillId="51" borderId="23" xfId="0" applyNumberFormat="1" applyFont="1" applyFill="1" applyBorder="1" applyAlignment="1" applyProtection="1">
      <alignment horizontal="left"/>
      <protection/>
    </xf>
    <xf numFmtId="0" fontId="26" fillId="54" borderId="22" xfId="0" applyFont="1" applyFill="1" applyBorder="1" applyAlignment="1">
      <alignment horizontal="left" wrapText="1"/>
    </xf>
    <xf numFmtId="0" fontId="26" fillId="54" borderId="39" xfId="0" applyFont="1" applyFill="1" applyBorder="1" applyAlignment="1">
      <alignment horizontal="left" wrapText="1"/>
    </xf>
    <xf numFmtId="3" fontId="26" fillId="28" borderId="23" xfId="0" applyNumberFormat="1" applyFont="1" applyFill="1" applyBorder="1" applyAlignment="1" applyProtection="1">
      <alignment horizontal="left" wrapText="1"/>
      <protection/>
    </xf>
    <xf numFmtId="0" fontId="26" fillId="53" borderId="22" xfId="0" applyNumberFormat="1" applyFont="1" applyFill="1" applyBorder="1" applyAlignment="1" applyProtection="1">
      <alignment horizontal="left" wrapText="1"/>
      <protection/>
    </xf>
    <xf numFmtId="0" fontId="26" fillId="53" borderId="39" xfId="0" applyNumberFormat="1" applyFont="1" applyFill="1" applyBorder="1" applyAlignment="1" applyProtection="1">
      <alignment horizontal="left" wrapText="1"/>
      <protection/>
    </xf>
    <xf numFmtId="0" fontId="28" fillId="0" borderId="34" xfId="0" applyNumberFormat="1" applyFont="1" applyFill="1" applyBorder="1" applyAlignment="1" applyProtection="1">
      <alignment horizontal="center" vertical="center"/>
      <protection/>
    </xf>
    <xf numFmtId="3" fontId="26" fillId="20" borderId="23" xfId="0" applyNumberFormat="1" applyFont="1" applyFill="1" applyBorder="1" applyAlignment="1" applyProtection="1">
      <alignment wrapText="1"/>
      <protection/>
    </xf>
    <xf numFmtId="0" fontId="26" fillId="51" borderId="22" xfId="0" applyNumberFormat="1" applyFont="1" applyFill="1" applyBorder="1" applyAlignment="1" applyProtection="1">
      <alignment horizontal="left"/>
      <protection/>
    </xf>
    <xf numFmtId="0" fontId="26" fillId="51" borderId="39" xfId="0" applyNumberFormat="1" applyFont="1" applyFill="1" applyBorder="1" applyAlignment="1" applyProtection="1">
      <alignment horizontal="left"/>
      <protection/>
    </xf>
    <xf numFmtId="0" fontId="26" fillId="28" borderId="22" xfId="0" applyNumberFormat="1" applyFont="1" applyFill="1" applyBorder="1" applyAlignment="1" applyProtection="1">
      <alignment horizontal="left" wrapText="1"/>
      <protection/>
    </xf>
    <xf numFmtId="0" fontId="26" fillId="28" borderId="39" xfId="0" applyNumberFormat="1" applyFont="1" applyFill="1" applyBorder="1" applyAlignment="1" applyProtection="1">
      <alignment horizontal="left" wrapText="1"/>
      <protection/>
    </xf>
    <xf numFmtId="1" fontId="22" fillId="49" borderId="36" xfId="0" applyNumberFormat="1" applyFont="1" applyFill="1" applyBorder="1" applyAlignment="1">
      <alignment horizontal="left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1" fontId="21" fillId="0" borderId="23" xfId="0" applyNumberFormat="1" applyFont="1" applyFill="1" applyBorder="1" applyAlignment="1">
      <alignment horizontal="left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right"/>
    </xf>
    <xf numFmtId="4" fontId="21" fillId="0" borderId="23" xfId="0" applyNumberFormat="1" applyFont="1" applyFill="1" applyBorder="1" applyAlignment="1">
      <alignment horizontal="right" wrapText="1"/>
    </xf>
    <xf numFmtId="4" fontId="21" fillId="0" borderId="23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620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981075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715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3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38" t="s">
        <v>146</v>
      </c>
      <c r="B1" s="138"/>
      <c r="C1" s="138"/>
      <c r="D1" s="138"/>
      <c r="E1" s="138"/>
      <c r="F1" s="138"/>
      <c r="G1" s="138"/>
      <c r="H1" s="138"/>
    </row>
    <row r="2" spans="1:8" s="41" customFormat="1" ht="26.25" customHeight="1">
      <c r="A2" s="138" t="s">
        <v>39</v>
      </c>
      <c r="B2" s="138"/>
      <c r="C2" s="138"/>
      <c r="D2" s="138"/>
      <c r="E2" s="138"/>
      <c r="F2" s="138"/>
      <c r="G2" s="152"/>
      <c r="H2" s="152"/>
    </row>
    <row r="3" spans="1:8" ht="25.5" customHeight="1">
      <c r="A3" s="138"/>
      <c r="B3" s="138"/>
      <c r="C3" s="138"/>
      <c r="D3" s="138"/>
      <c r="E3" s="138"/>
      <c r="F3" s="138"/>
      <c r="G3" s="138"/>
      <c r="H3" s="140"/>
    </row>
    <row r="4" spans="1:5" ht="9" customHeight="1" hidden="1">
      <c r="A4" s="42"/>
      <c r="B4" s="43"/>
      <c r="C4" s="43"/>
      <c r="D4" s="43"/>
      <c r="E4" s="43"/>
    </row>
    <row r="5" spans="1:8" s="36" customFormat="1" ht="42" customHeight="1">
      <c r="A5" s="44"/>
      <c r="B5" s="45"/>
      <c r="C5" s="45"/>
      <c r="D5" s="46"/>
      <c r="E5" s="47"/>
      <c r="F5" s="48" t="s">
        <v>142</v>
      </c>
      <c r="G5" s="48" t="s">
        <v>144</v>
      </c>
      <c r="H5" s="48" t="s">
        <v>145</v>
      </c>
    </row>
    <row r="6" spans="1:8" ht="15.75" customHeight="1">
      <c r="A6" s="155" t="s">
        <v>40</v>
      </c>
      <c r="B6" s="150"/>
      <c r="C6" s="150"/>
      <c r="D6" s="150"/>
      <c r="E6" s="156"/>
      <c r="F6" s="68">
        <f>F7+F8</f>
        <v>17989774.42</v>
      </c>
      <c r="G6" s="68">
        <f>G7+G8</f>
        <v>678720.39</v>
      </c>
      <c r="H6" s="68">
        <f>H7+H8</f>
        <v>18668494.810000002</v>
      </c>
    </row>
    <row r="7" spans="1:8" ht="15.75" customHeight="1">
      <c r="A7" s="143" t="s">
        <v>0</v>
      </c>
      <c r="B7" s="142"/>
      <c r="C7" s="142"/>
      <c r="D7" s="142"/>
      <c r="E7" s="151"/>
      <c r="F7" s="69">
        <v>17989774.42</v>
      </c>
      <c r="G7" s="69">
        <v>678720.39</v>
      </c>
      <c r="H7" s="69">
        <f>F7+G7</f>
        <v>18668494.810000002</v>
      </c>
    </row>
    <row r="8" spans="1:8" ht="15.75">
      <c r="A8" s="153" t="s">
        <v>1</v>
      </c>
      <c r="B8" s="151"/>
      <c r="C8" s="151"/>
      <c r="D8" s="151"/>
      <c r="E8" s="151"/>
      <c r="F8" s="69"/>
      <c r="G8" s="69"/>
      <c r="H8" s="69"/>
    </row>
    <row r="9" spans="1:8" ht="15.75">
      <c r="A9" s="60" t="s">
        <v>41</v>
      </c>
      <c r="B9" s="74"/>
      <c r="C9" s="74"/>
      <c r="D9" s="74"/>
      <c r="E9" s="74"/>
      <c r="F9" s="70">
        <f>F10+F11</f>
        <v>17989774.42</v>
      </c>
      <c r="G9" s="70">
        <f>G10+G11</f>
        <v>693720.3899999999</v>
      </c>
      <c r="H9" s="70">
        <f>H10+H11</f>
        <v>18683494.81</v>
      </c>
    </row>
    <row r="10" spans="1:8" ht="15.75" customHeight="1">
      <c r="A10" s="141" t="s">
        <v>2</v>
      </c>
      <c r="B10" s="142"/>
      <c r="C10" s="142"/>
      <c r="D10" s="142"/>
      <c r="E10" s="154"/>
      <c r="F10" s="71">
        <v>15972274.42</v>
      </c>
      <c r="G10" s="71">
        <v>1729720.39</v>
      </c>
      <c r="H10" s="69">
        <f>F10+G10</f>
        <v>17701994.81</v>
      </c>
    </row>
    <row r="11" spans="1:8" ht="15.75">
      <c r="A11" s="153" t="s">
        <v>3</v>
      </c>
      <c r="B11" s="151"/>
      <c r="C11" s="151"/>
      <c r="D11" s="151"/>
      <c r="E11" s="151"/>
      <c r="F11" s="71">
        <v>2017500</v>
      </c>
      <c r="G11" s="71">
        <v>-1036000</v>
      </c>
      <c r="H11" s="69">
        <f>F11+G11</f>
        <v>981500</v>
      </c>
    </row>
    <row r="12" spans="1:8" ht="15.75" customHeight="1">
      <c r="A12" s="149" t="s">
        <v>4</v>
      </c>
      <c r="B12" s="150"/>
      <c r="C12" s="150"/>
      <c r="D12" s="150"/>
      <c r="E12" s="150"/>
      <c r="F12" s="68">
        <f>+F6-F9</f>
        <v>0</v>
      </c>
      <c r="G12" s="68">
        <f>+G6-G9</f>
        <v>-14999.999999999884</v>
      </c>
      <c r="H12" s="68">
        <f>+H6-H9</f>
        <v>-14999.999999996275</v>
      </c>
    </row>
    <row r="13" spans="1:8" ht="18">
      <c r="A13" s="138"/>
      <c r="B13" s="139"/>
      <c r="C13" s="139"/>
      <c r="D13" s="139"/>
      <c r="E13" s="139"/>
      <c r="F13" s="140"/>
      <c r="G13" s="140"/>
      <c r="H13" s="140"/>
    </row>
    <row r="14" spans="1:8" ht="25.5">
      <c r="A14" s="44"/>
      <c r="B14" s="45"/>
      <c r="C14" s="45"/>
      <c r="D14" s="46"/>
      <c r="E14" s="47"/>
      <c r="F14" s="48" t="s">
        <v>142</v>
      </c>
      <c r="G14" s="48" t="s">
        <v>144</v>
      </c>
      <c r="H14" s="48" t="s">
        <v>145</v>
      </c>
    </row>
    <row r="15" spans="1:8" ht="31.5" customHeight="1">
      <c r="A15" s="146" t="s">
        <v>99</v>
      </c>
      <c r="B15" s="147"/>
      <c r="C15" s="147"/>
      <c r="D15" s="147"/>
      <c r="E15" s="148"/>
      <c r="F15" s="77"/>
      <c r="G15" s="77"/>
      <c r="H15" s="48"/>
    </row>
    <row r="16" spans="1:8" ht="34.5" customHeight="1">
      <c r="A16" s="144" t="s">
        <v>98</v>
      </c>
      <c r="B16" s="144"/>
      <c r="C16" s="144"/>
      <c r="D16" s="144"/>
      <c r="E16" s="144"/>
      <c r="F16" s="72">
        <v>0</v>
      </c>
      <c r="G16" s="72">
        <v>15000</v>
      </c>
      <c r="H16" s="71">
        <f>F16+G16</f>
        <v>15000</v>
      </c>
    </row>
    <row r="17" spans="1:8" ht="18">
      <c r="A17" s="145"/>
      <c r="B17" s="139"/>
      <c r="C17" s="139"/>
      <c r="D17" s="139"/>
      <c r="E17" s="139"/>
      <c r="F17" s="140"/>
      <c r="G17" s="140"/>
      <c r="H17" s="140"/>
    </row>
    <row r="18" spans="1:8" ht="25.5">
      <c r="A18" s="44"/>
      <c r="B18" s="45"/>
      <c r="C18" s="45"/>
      <c r="D18" s="46"/>
      <c r="E18" s="47"/>
      <c r="F18" s="48" t="s">
        <v>142</v>
      </c>
      <c r="G18" s="48" t="s">
        <v>144</v>
      </c>
      <c r="H18" s="48" t="s">
        <v>145</v>
      </c>
    </row>
    <row r="19" spans="1:8" ht="15.75" customHeight="1">
      <c r="A19" s="143" t="s">
        <v>5</v>
      </c>
      <c r="B19" s="142"/>
      <c r="C19" s="142"/>
      <c r="D19" s="142"/>
      <c r="E19" s="142"/>
      <c r="F19" s="69"/>
      <c r="G19" s="69"/>
      <c r="H19" s="69"/>
    </row>
    <row r="20" spans="1:8" ht="15.75" customHeight="1">
      <c r="A20" s="143" t="s">
        <v>6</v>
      </c>
      <c r="B20" s="142"/>
      <c r="C20" s="142"/>
      <c r="D20" s="142"/>
      <c r="E20" s="142"/>
      <c r="F20" s="69"/>
      <c r="G20" s="69"/>
      <c r="H20" s="69"/>
    </row>
    <row r="21" spans="1:8" ht="15.75" customHeight="1">
      <c r="A21" s="141" t="s">
        <v>7</v>
      </c>
      <c r="B21" s="142"/>
      <c r="C21" s="142"/>
      <c r="D21" s="142"/>
      <c r="E21" s="142"/>
      <c r="F21" s="69"/>
      <c r="G21" s="69"/>
      <c r="H21" s="69"/>
    </row>
    <row r="22" spans="1:8" ht="18">
      <c r="A22" s="50"/>
      <c r="B22" s="51"/>
      <c r="C22" s="49"/>
      <c r="D22" s="52"/>
      <c r="E22" s="51"/>
      <c r="F22" s="73"/>
      <c r="G22" s="73"/>
      <c r="H22" s="73"/>
    </row>
    <row r="23" spans="1:8" ht="15.75" customHeight="1">
      <c r="A23" s="141" t="s">
        <v>8</v>
      </c>
      <c r="B23" s="142"/>
      <c r="C23" s="142"/>
      <c r="D23" s="142"/>
      <c r="E23" s="142"/>
      <c r="F23" s="69">
        <v>0</v>
      </c>
      <c r="G23" s="69">
        <v>15000</v>
      </c>
      <c r="H23" s="69">
        <f>F23+G23</f>
        <v>15000</v>
      </c>
    </row>
  </sheetData>
  <sheetProtection/>
  <mergeCells count="17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3:E23"/>
    <mergeCell ref="A19:E19"/>
    <mergeCell ref="A20:E20"/>
    <mergeCell ref="A21:E21"/>
    <mergeCell ref="A16:E16"/>
    <mergeCell ref="A17:H17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">
      <selection activeCell="C12" sqref="C12"/>
    </sheetView>
  </sheetViews>
  <sheetFormatPr defaultColWidth="11.421875" defaultRowHeight="12.75"/>
  <cols>
    <col min="1" max="1" width="14.7109375" style="14" customWidth="1"/>
    <col min="2" max="2" width="13.28125" style="14" customWidth="1"/>
    <col min="3" max="3" width="13.7109375" style="14" customWidth="1"/>
    <col min="4" max="4" width="11.57421875" style="37" customWidth="1"/>
    <col min="5" max="5" width="12.8515625" style="37" customWidth="1"/>
    <col min="6" max="6" width="12.28125" style="37" customWidth="1"/>
    <col min="7" max="7" width="13.140625" style="3" customWidth="1"/>
    <col min="8" max="8" width="10.28125" style="3" customWidth="1"/>
    <col min="9" max="9" width="11.00390625" style="3" customWidth="1"/>
    <col min="10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38" t="s">
        <v>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1" customFormat="1" ht="13.5" thickBot="1">
      <c r="A2" s="9"/>
      <c r="J2" s="10" t="s">
        <v>10</v>
      </c>
    </row>
    <row r="3" spans="1:10" s="1" customFormat="1" ht="29.25" customHeight="1" thickBot="1">
      <c r="A3" s="58" t="s">
        <v>11</v>
      </c>
      <c r="B3" s="162" t="s">
        <v>121</v>
      </c>
      <c r="C3" s="163"/>
      <c r="D3" s="163"/>
      <c r="E3" s="163"/>
      <c r="F3" s="163"/>
      <c r="G3" s="163"/>
      <c r="H3" s="163"/>
      <c r="I3" s="163"/>
      <c r="J3" s="164"/>
    </row>
    <row r="4" spans="1:10" s="1" customFormat="1" ht="102">
      <c r="A4" s="193" t="s">
        <v>12</v>
      </c>
      <c r="B4" s="194" t="s">
        <v>75</v>
      </c>
      <c r="C4" s="195" t="s">
        <v>13</v>
      </c>
      <c r="D4" s="195" t="s">
        <v>14</v>
      </c>
      <c r="E4" s="195" t="s">
        <v>93</v>
      </c>
      <c r="F4" s="195" t="s">
        <v>94</v>
      </c>
      <c r="G4" s="195" t="s">
        <v>95</v>
      </c>
      <c r="H4" s="195" t="s">
        <v>15</v>
      </c>
      <c r="I4" s="195" t="s">
        <v>16</v>
      </c>
      <c r="J4" s="196" t="s">
        <v>17</v>
      </c>
    </row>
    <row r="5" spans="1:10" s="1" customFormat="1" ht="12.75">
      <c r="A5" s="197">
        <v>633</v>
      </c>
      <c r="B5" s="198"/>
      <c r="C5" s="199"/>
      <c r="D5" s="200"/>
      <c r="E5" s="200"/>
      <c r="F5" s="200"/>
      <c r="G5" s="201"/>
      <c r="H5" s="201"/>
      <c r="I5" s="201"/>
      <c r="J5" s="201"/>
    </row>
    <row r="6" spans="1:10" s="1" customFormat="1" ht="12.75" hidden="1">
      <c r="A6" s="197">
        <v>6331</v>
      </c>
      <c r="B6" s="198"/>
      <c r="C6" s="199"/>
      <c r="D6" s="200"/>
      <c r="E6" s="200"/>
      <c r="F6" s="200"/>
      <c r="G6" s="201"/>
      <c r="H6" s="201"/>
      <c r="I6" s="201"/>
      <c r="J6" s="201"/>
    </row>
    <row r="7" spans="1:10" s="1" customFormat="1" ht="12.75">
      <c r="A7" s="197">
        <v>634</v>
      </c>
      <c r="B7" s="198"/>
      <c r="C7" s="199"/>
      <c r="D7" s="200"/>
      <c r="E7" s="200"/>
      <c r="F7" s="200">
        <f>F8</f>
        <v>10000</v>
      </c>
      <c r="G7" s="201"/>
      <c r="H7" s="201"/>
      <c r="I7" s="201"/>
      <c r="J7" s="201"/>
    </row>
    <row r="8" spans="1:10" s="1" customFormat="1" ht="12.75" hidden="1">
      <c r="A8" s="197">
        <v>6341</v>
      </c>
      <c r="B8" s="198"/>
      <c r="C8" s="199"/>
      <c r="D8" s="200"/>
      <c r="E8" s="200"/>
      <c r="F8" s="200">
        <v>10000</v>
      </c>
      <c r="G8" s="201"/>
      <c r="H8" s="201"/>
      <c r="I8" s="201"/>
      <c r="J8" s="201"/>
    </row>
    <row r="9" spans="1:10" s="1" customFormat="1" ht="12.75">
      <c r="A9" s="197">
        <v>636</v>
      </c>
      <c r="B9" s="198"/>
      <c r="C9" s="199"/>
      <c r="D9" s="200"/>
      <c r="E9" s="200">
        <f>E10+E11</f>
        <v>15224500</v>
      </c>
      <c r="F9" s="200"/>
      <c r="G9" s="201">
        <f>SUM(G10:G11)</f>
        <v>925220</v>
      </c>
      <c r="H9" s="201"/>
      <c r="I9" s="201"/>
      <c r="J9" s="201"/>
    </row>
    <row r="10" spans="1:10" s="1" customFormat="1" ht="12.75" hidden="1">
      <c r="A10" s="197">
        <v>6361</v>
      </c>
      <c r="B10" s="198"/>
      <c r="C10" s="199"/>
      <c r="D10" s="200"/>
      <c r="E10" s="200">
        <v>14757500</v>
      </c>
      <c r="F10" s="200"/>
      <c r="G10" s="201">
        <v>872220</v>
      </c>
      <c r="H10" s="201"/>
      <c r="I10" s="201"/>
      <c r="J10" s="201"/>
    </row>
    <row r="11" spans="1:10" s="1" customFormat="1" ht="12.75" hidden="1">
      <c r="A11" s="197">
        <v>6362</v>
      </c>
      <c r="B11" s="198"/>
      <c r="C11" s="199"/>
      <c r="D11" s="200"/>
      <c r="E11" s="200">
        <v>467000</v>
      </c>
      <c r="F11" s="200"/>
      <c r="G11" s="201">
        <v>53000</v>
      </c>
      <c r="H11" s="201"/>
      <c r="I11" s="201"/>
      <c r="J11" s="201"/>
    </row>
    <row r="12" spans="1:10" s="1" customFormat="1" ht="12.75">
      <c r="A12" s="197">
        <v>641</v>
      </c>
      <c r="B12" s="198"/>
      <c r="C12" s="199"/>
      <c r="D12" s="200"/>
      <c r="E12" s="200"/>
      <c r="F12" s="200"/>
      <c r="G12" s="201"/>
      <c r="H12" s="201"/>
      <c r="I12" s="201"/>
      <c r="J12" s="201"/>
    </row>
    <row r="13" spans="1:10" s="1" customFormat="1" ht="12.75" hidden="1">
      <c r="A13" s="197">
        <v>6413</v>
      </c>
      <c r="B13" s="198"/>
      <c r="C13" s="199"/>
      <c r="D13" s="200"/>
      <c r="E13" s="200"/>
      <c r="F13" s="200"/>
      <c r="G13" s="201"/>
      <c r="H13" s="201"/>
      <c r="I13" s="201"/>
      <c r="J13" s="201"/>
    </row>
    <row r="14" spans="1:10" s="1" customFormat="1" ht="12.75">
      <c r="A14" s="197">
        <v>652</v>
      </c>
      <c r="B14" s="198"/>
      <c r="C14" s="199"/>
      <c r="D14" s="200">
        <f>D15</f>
        <v>741880</v>
      </c>
      <c r="E14" s="200"/>
      <c r="F14" s="200"/>
      <c r="G14" s="201">
        <f>G15</f>
        <v>71500</v>
      </c>
      <c r="H14" s="201">
        <f>H15</f>
        <v>29000</v>
      </c>
      <c r="I14" s="201">
        <f>I15</f>
        <v>3000</v>
      </c>
      <c r="J14" s="201"/>
    </row>
    <row r="15" spans="1:10" s="1" customFormat="1" ht="12.75" hidden="1">
      <c r="A15" s="197">
        <v>6526</v>
      </c>
      <c r="B15" s="198"/>
      <c r="C15" s="199"/>
      <c r="D15" s="200">
        <v>741880</v>
      </c>
      <c r="E15" s="200"/>
      <c r="F15" s="200"/>
      <c r="G15" s="201">
        <v>71500</v>
      </c>
      <c r="H15" s="201">
        <v>29000</v>
      </c>
      <c r="I15" s="201">
        <v>3000</v>
      </c>
      <c r="J15" s="201"/>
    </row>
    <row r="16" spans="1:10" s="1" customFormat="1" ht="12.75">
      <c r="A16" s="197">
        <v>661</v>
      </c>
      <c r="B16" s="202"/>
      <c r="C16" s="199">
        <f>C17</f>
        <v>38000</v>
      </c>
      <c r="D16" s="199"/>
      <c r="E16" s="199"/>
      <c r="F16" s="199"/>
      <c r="G16" s="199"/>
      <c r="H16" s="199"/>
      <c r="I16" s="199"/>
      <c r="J16" s="199"/>
    </row>
    <row r="17" spans="1:10" s="1" customFormat="1" ht="12.75" hidden="1">
      <c r="A17" s="197">
        <v>6615</v>
      </c>
      <c r="B17" s="202"/>
      <c r="C17" s="199">
        <v>38000</v>
      </c>
      <c r="D17" s="199"/>
      <c r="E17" s="199"/>
      <c r="F17" s="199"/>
      <c r="G17" s="199"/>
      <c r="H17" s="199"/>
      <c r="I17" s="199"/>
      <c r="J17" s="199"/>
    </row>
    <row r="18" spans="1:10" s="1" customFormat="1" ht="12.75">
      <c r="A18" s="197">
        <v>663</v>
      </c>
      <c r="B18" s="202"/>
      <c r="C18" s="199"/>
      <c r="D18" s="199"/>
      <c r="E18" s="199"/>
      <c r="F18" s="199"/>
      <c r="G18" s="199"/>
      <c r="H18" s="199">
        <f>H19+H20</f>
        <v>10000</v>
      </c>
      <c r="I18" s="199"/>
      <c r="J18" s="199"/>
    </row>
    <row r="19" spans="1:10" s="1" customFormat="1" ht="12.75" hidden="1">
      <c r="A19" s="197">
        <v>6631</v>
      </c>
      <c r="B19" s="202"/>
      <c r="C19" s="199"/>
      <c r="D19" s="199"/>
      <c r="E19" s="199"/>
      <c r="F19" s="199"/>
      <c r="G19" s="199"/>
      <c r="H19" s="199">
        <v>0</v>
      </c>
      <c r="I19" s="199"/>
      <c r="J19" s="199"/>
    </row>
    <row r="20" spans="1:10" s="1" customFormat="1" ht="12.75" hidden="1">
      <c r="A20" s="197">
        <v>6632</v>
      </c>
      <c r="B20" s="202"/>
      <c r="C20" s="199"/>
      <c r="D20" s="199"/>
      <c r="E20" s="199"/>
      <c r="F20" s="199"/>
      <c r="G20" s="199"/>
      <c r="H20" s="199">
        <v>10000</v>
      </c>
      <c r="I20" s="199"/>
      <c r="J20" s="199"/>
    </row>
    <row r="21" spans="1:10" s="1" customFormat="1" ht="13.5" thickBot="1">
      <c r="A21" s="197">
        <v>671</v>
      </c>
      <c r="B21" s="202">
        <f>B22+B23</f>
        <v>1615394.81</v>
      </c>
      <c r="C21" s="199"/>
      <c r="D21" s="199"/>
      <c r="E21" s="199"/>
      <c r="F21" s="199"/>
      <c r="G21" s="199"/>
      <c r="H21" s="199"/>
      <c r="I21" s="199"/>
      <c r="J21" s="199"/>
    </row>
    <row r="22" spans="1:10" s="1" customFormat="1" ht="12.75" hidden="1">
      <c r="A22" s="11">
        <v>6711</v>
      </c>
      <c r="B22" s="63">
        <v>1200394.81</v>
      </c>
      <c r="C22" s="62"/>
      <c r="D22" s="62"/>
      <c r="E22" s="62"/>
      <c r="F22" s="62"/>
      <c r="G22" s="62"/>
      <c r="H22" s="62"/>
      <c r="I22" s="64"/>
      <c r="J22" s="65"/>
    </row>
    <row r="23" spans="1:10" s="1" customFormat="1" ht="13.5" hidden="1" thickBot="1">
      <c r="A23" s="11">
        <v>6712</v>
      </c>
      <c r="B23" s="63">
        <v>415000</v>
      </c>
      <c r="C23" s="62"/>
      <c r="D23" s="62"/>
      <c r="E23" s="62"/>
      <c r="F23" s="62"/>
      <c r="G23" s="62"/>
      <c r="H23" s="62"/>
      <c r="I23" s="64"/>
      <c r="J23" s="65"/>
    </row>
    <row r="24" spans="1:11" s="1" customFormat="1" ht="30" customHeight="1" thickBot="1">
      <c r="A24" s="12" t="s">
        <v>18</v>
      </c>
      <c r="B24" s="66">
        <f aca="true" t="shared" si="0" ref="B24:J24">B5+B7+B9+B12+B14+B16+B18+B21</f>
        <v>1615394.81</v>
      </c>
      <c r="C24" s="66">
        <f t="shared" si="0"/>
        <v>38000</v>
      </c>
      <c r="D24" s="66">
        <f t="shared" si="0"/>
        <v>741880</v>
      </c>
      <c r="E24" s="66">
        <f>E5+E7+E9+E12+E14+E16+E18+E21</f>
        <v>15224500</v>
      </c>
      <c r="F24" s="66">
        <f t="shared" si="0"/>
        <v>10000</v>
      </c>
      <c r="G24" s="66">
        <f t="shared" si="0"/>
        <v>996720</v>
      </c>
      <c r="H24" s="66">
        <f t="shared" si="0"/>
        <v>39000</v>
      </c>
      <c r="I24" s="66">
        <f t="shared" si="0"/>
        <v>3000</v>
      </c>
      <c r="J24" s="66">
        <f t="shared" si="0"/>
        <v>0</v>
      </c>
      <c r="K24" s="119"/>
    </row>
    <row r="25" spans="1:10" s="1" customFormat="1" ht="42.75" customHeight="1" thickBot="1">
      <c r="A25" s="67" t="s">
        <v>122</v>
      </c>
      <c r="B25" s="157">
        <f>B24+C24+D24+E24+F24+G24+H24+I24</f>
        <v>18668494.81</v>
      </c>
      <c r="C25" s="158"/>
      <c r="D25" s="158"/>
      <c r="E25" s="158"/>
      <c r="F25" s="158"/>
      <c r="G25" s="158"/>
      <c r="H25" s="158"/>
      <c r="I25" s="158"/>
      <c r="J25" s="159"/>
    </row>
    <row r="26" spans="1:10" s="1" customFormat="1" ht="12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6"/>
      <c r="B27" s="59"/>
      <c r="C27" s="6"/>
      <c r="D27" s="7"/>
      <c r="E27" s="7"/>
      <c r="F27" s="7"/>
      <c r="G27" s="13"/>
      <c r="J27" s="10"/>
    </row>
    <row r="28" spans="1:10" ht="12.75">
      <c r="A28" s="9"/>
      <c r="B28" s="1"/>
      <c r="C28" s="1"/>
      <c r="D28" s="1"/>
      <c r="E28" s="1"/>
      <c r="F28" s="1"/>
      <c r="G28" s="1"/>
      <c r="H28" s="1"/>
      <c r="I28" s="1"/>
      <c r="J28" s="10" t="s">
        <v>10</v>
      </c>
    </row>
    <row r="29" spans="3:7" ht="12.75">
      <c r="C29" s="17"/>
      <c r="D29" s="15"/>
      <c r="E29" s="15"/>
      <c r="F29" s="15"/>
      <c r="G29" s="26"/>
    </row>
    <row r="30" spans="4:7" ht="12.75">
      <c r="D30" s="19"/>
      <c r="E30" s="19"/>
      <c r="F30" s="19"/>
      <c r="G30" s="20"/>
    </row>
    <row r="31" spans="2:7" ht="12.75">
      <c r="B31" s="17"/>
      <c r="D31" s="15"/>
      <c r="E31" s="15"/>
      <c r="F31" s="15"/>
      <c r="G31" s="18"/>
    </row>
    <row r="32" spans="3:7" ht="12.75">
      <c r="C32" s="17"/>
      <c r="D32" s="15"/>
      <c r="E32" s="15"/>
      <c r="F32" s="15"/>
      <c r="G32" s="18"/>
    </row>
    <row r="33" spans="4:7" ht="12.75">
      <c r="D33" s="22"/>
      <c r="E33" s="22"/>
      <c r="F33" s="22"/>
      <c r="G33" s="23"/>
    </row>
    <row r="34" spans="3:7" ht="22.5" customHeight="1">
      <c r="C34" s="17"/>
      <c r="D34" s="15"/>
      <c r="E34" s="15"/>
      <c r="F34" s="15"/>
      <c r="G34" s="24"/>
    </row>
    <row r="35" spans="4:7" ht="12.75">
      <c r="D35" s="15"/>
      <c r="E35" s="15"/>
      <c r="F35" s="15"/>
      <c r="G35" s="23"/>
    </row>
    <row r="36" spans="2:7" ht="12.75">
      <c r="B36" s="17"/>
      <c r="D36" s="21"/>
      <c r="E36" s="21"/>
      <c r="F36" s="21"/>
      <c r="G36" s="26"/>
    </row>
    <row r="37" spans="3:7" ht="12.75">
      <c r="C37" s="17"/>
      <c r="D37" s="21"/>
      <c r="E37" s="21"/>
      <c r="F37" s="21"/>
      <c r="G37" s="27"/>
    </row>
    <row r="38" spans="4:7" ht="12.75">
      <c r="D38" s="22"/>
      <c r="E38" s="22"/>
      <c r="F38" s="22"/>
      <c r="G38" s="20"/>
    </row>
    <row r="39" spans="1:7" ht="13.5" customHeight="1">
      <c r="A39" s="17"/>
      <c r="D39" s="28"/>
      <c r="E39" s="28"/>
      <c r="F39" s="28"/>
      <c r="G39" s="26"/>
    </row>
    <row r="40" spans="2:7" ht="13.5" customHeight="1">
      <c r="B40" s="17"/>
      <c r="D40" s="15"/>
      <c r="E40" s="15"/>
      <c r="F40" s="15"/>
      <c r="G40" s="26"/>
    </row>
    <row r="41" spans="3:7" ht="13.5" customHeight="1">
      <c r="C41" s="17"/>
      <c r="D41" s="15"/>
      <c r="E41" s="15"/>
      <c r="F41" s="15"/>
      <c r="G41" s="18"/>
    </row>
    <row r="42" spans="3:7" ht="12.75">
      <c r="C42" s="17"/>
      <c r="D42" s="22"/>
      <c r="E42" s="22"/>
      <c r="F42" s="22"/>
      <c r="G42" s="20"/>
    </row>
    <row r="43" spans="3:7" ht="12.75">
      <c r="C43" s="17"/>
      <c r="D43" s="15"/>
      <c r="E43" s="15"/>
      <c r="F43" s="15"/>
      <c r="G43" s="18"/>
    </row>
    <row r="44" spans="4:7" ht="12.75">
      <c r="D44" s="30"/>
      <c r="E44" s="30"/>
      <c r="F44" s="30"/>
      <c r="G44" s="31"/>
    </row>
    <row r="45" spans="3:7" ht="12.75">
      <c r="C45" s="17"/>
      <c r="D45" s="21"/>
      <c r="E45" s="21"/>
      <c r="F45" s="21"/>
      <c r="G45" s="32"/>
    </row>
    <row r="46" spans="3:7" ht="12.75">
      <c r="C46" s="17"/>
      <c r="D46" s="22"/>
      <c r="E46" s="22"/>
      <c r="F46" s="22"/>
      <c r="G46" s="23"/>
    </row>
    <row r="47" spans="4:7" ht="12.75">
      <c r="D47" s="30"/>
      <c r="E47" s="30"/>
      <c r="F47" s="30"/>
      <c r="G47" s="35"/>
    </row>
    <row r="48" spans="2:7" ht="12.75">
      <c r="B48" s="17"/>
      <c r="D48" s="29"/>
      <c r="E48" s="29"/>
      <c r="F48" s="29"/>
      <c r="G48" s="34"/>
    </row>
    <row r="49" spans="3:7" ht="12.75">
      <c r="C49" s="17"/>
      <c r="D49" s="29"/>
      <c r="E49" s="29"/>
      <c r="F49" s="29"/>
      <c r="G49" s="18"/>
    </row>
    <row r="50" spans="3:7" ht="12.75">
      <c r="C50" s="17"/>
      <c r="D50" s="22"/>
      <c r="E50" s="22"/>
      <c r="F50" s="22"/>
      <c r="G50" s="23"/>
    </row>
    <row r="51" spans="3:7" ht="12.75">
      <c r="C51" s="17"/>
      <c r="D51" s="22"/>
      <c r="E51" s="22"/>
      <c r="F51" s="22"/>
      <c r="G51" s="23"/>
    </row>
    <row r="52" spans="4:7" ht="12.75">
      <c r="D52" s="15"/>
      <c r="E52" s="15"/>
      <c r="F52" s="15"/>
      <c r="G52" s="16"/>
    </row>
    <row r="53" spans="1:7" s="36" customFormat="1" ht="18" customHeight="1">
      <c r="A53" s="160"/>
      <c r="B53" s="161"/>
      <c r="C53" s="161"/>
      <c r="D53" s="161"/>
      <c r="E53" s="161"/>
      <c r="F53" s="161"/>
      <c r="G53" s="161"/>
    </row>
    <row r="54" spans="1:7" ht="28.5" customHeight="1">
      <c r="A54" s="24"/>
      <c r="B54" s="24"/>
      <c r="C54" s="24"/>
      <c r="D54" s="75"/>
      <c r="E54" s="75"/>
      <c r="F54" s="75"/>
      <c r="G54" s="76"/>
    </row>
    <row r="56" spans="1:7" ht="15.75">
      <c r="A56" s="38"/>
      <c r="B56" s="17"/>
      <c r="C56" s="17"/>
      <c r="D56" s="39"/>
      <c r="E56" s="39"/>
      <c r="F56" s="39"/>
      <c r="G56" s="5"/>
    </row>
    <row r="57" spans="1:7" ht="12.75">
      <c r="A57" s="17"/>
      <c r="B57" s="17"/>
      <c r="C57" s="17"/>
      <c r="D57" s="39"/>
      <c r="E57" s="39"/>
      <c r="F57" s="39"/>
      <c r="G57" s="5"/>
    </row>
    <row r="58" spans="1:7" ht="17.25" customHeight="1">
      <c r="A58" s="17"/>
      <c r="B58" s="17"/>
      <c r="C58" s="17"/>
      <c r="D58" s="39"/>
      <c r="E58" s="39"/>
      <c r="F58" s="39"/>
      <c r="G58" s="5"/>
    </row>
    <row r="59" spans="1:7" ht="13.5" customHeight="1">
      <c r="A59" s="17"/>
      <c r="B59" s="17"/>
      <c r="C59" s="17"/>
      <c r="D59" s="39"/>
      <c r="E59" s="39"/>
      <c r="F59" s="39"/>
      <c r="G59" s="5"/>
    </row>
    <row r="60" spans="1:7" ht="12.75">
      <c r="A60" s="17"/>
      <c r="B60" s="17"/>
      <c r="C60" s="17"/>
      <c r="D60" s="39"/>
      <c r="E60" s="39"/>
      <c r="F60" s="39"/>
      <c r="G60" s="5"/>
    </row>
    <row r="61" spans="1:3" ht="12.75">
      <c r="A61" s="17"/>
      <c r="B61" s="17"/>
      <c r="C61" s="17"/>
    </row>
    <row r="62" spans="1:7" ht="12.75">
      <c r="A62" s="17"/>
      <c r="B62" s="17"/>
      <c r="C62" s="17"/>
      <c r="D62" s="39"/>
      <c r="E62" s="39"/>
      <c r="F62" s="39"/>
      <c r="G62" s="5"/>
    </row>
    <row r="63" spans="1:7" ht="12.75">
      <c r="A63" s="17"/>
      <c r="B63" s="17"/>
      <c r="C63" s="17"/>
      <c r="D63" s="39"/>
      <c r="E63" s="39"/>
      <c r="F63" s="39"/>
      <c r="G63" s="40"/>
    </row>
    <row r="64" spans="1:7" ht="12.75">
      <c r="A64" s="17"/>
      <c r="B64" s="17"/>
      <c r="C64" s="17"/>
      <c r="D64" s="39"/>
      <c r="E64" s="39"/>
      <c r="F64" s="39"/>
      <c r="G64" s="5"/>
    </row>
    <row r="65" spans="1:7" ht="22.5" customHeight="1">
      <c r="A65" s="17"/>
      <c r="B65" s="17"/>
      <c r="C65" s="17"/>
      <c r="D65" s="39"/>
      <c r="E65" s="39"/>
      <c r="F65" s="39"/>
      <c r="G65" s="24"/>
    </row>
    <row r="66" spans="4:7" ht="22.5" customHeight="1">
      <c r="D66" s="22"/>
      <c r="E66" s="22"/>
      <c r="F66" s="22"/>
      <c r="G66" s="25"/>
    </row>
  </sheetData>
  <sheetProtection/>
  <mergeCells count="4">
    <mergeCell ref="A1:J1"/>
    <mergeCell ref="B25:J25"/>
    <mergeCell ref="A53:G53"/>
    <mergeCell ref="B3:J3"/>
  </mergeCells>
  <printOptions horizontalCentered="1"/>
  <pageMargins left="0.7" right="0.7" top="0.75" bottom="0.75" header="0.3" footer="0.3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5"/>
  <sheetViews>
    <sheetView tabSelected="1" zoomScalePageLayoutView="0" workbookViewId="0" topLeftCell="A254">
      <selection activeCell="B282" sqref="B282"/>
    </sheetView>
  </sheetViews>
  <sheetFormatPr defaultColWidth="11.421875" defaultRowHeight="12.75"/>
  <cols>
    <col min="1" max="1" width="7.421875" style="55" customWidth="1"/>
    <col min="2" max="2" width="27.421875" style="56" customWidth="1"/>
    <col min="3" max="3" width="11.7109375" style="2" customWidth="1"/>
    <col min="4" max="4" width="10.7109375" style="2" customWidth="1"/>
    <col min="5" max="5" width="10.8515625" style="2" customWidth="1"/>
    <col min="6" max="6" width="9.7109375" style="2" hidden="1" customWidth="1"/>
    <col min="7" max="7" width="9.8515625" style="2" hidden="1" customWidth="1"/>
    <col min="8" max="8" width="9.8515625" style="2" customWidth="1"/>
    <col min="9" max="9" width="7.7109375" style="2" customWidth="1"/>
    <col min="10" max="10" width="9.421875" style="2" customWidth="1"/>
    <col min="11" max="11" width="11.421875" style="2" customWidth="1"/>
    <col min="12" max="12" width="9.140625" style="2" customWidth="1"/>
    <col min="13" max="13" width="9.421875" style="2" customWidth="1"/>
    <col min="14" max="14" width="7.8515625" style="2" customWidth="1"/>
    <col min="15" max="15" width="9.00390625" style="2" customWidth="1"/>
    <col min="16" max="16" width="6.28125" style="2" customWidth="1"/>
    <col min="17" max="17" width="11.00390625" style="2" hidden="1" customWidth="1"/>
    <col min="18" max="18" width="11.421875" style="2" hidden="1" customWidth="1"/>
    <col min="19" max="16384" width="11.421875" style="3" customWidth="1"/>
  </cols>
  <sheetData>
    <row r="1" spans="1:18" ht="24" customHeight="1">
      <c r="A1" s="187" t="s">
        <v>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61"/>
      <c r="Q1" s="61"/>
      <c r="R1" s="61"/>
    </row>
    <row r="2" spans="1:18" s="5" customFormat="1" ht="96" customHeight="1">
      <c r="A2" s="4" t="s">
        <v>20</v>
      </c>
      <c r="B2" s="4" t="s">
        <v>21</v>
      </c>
      <c r="C2" s="57" t="s">
        <v>137</v>
      </c>
      <c r="D2" s="57" t="s">
        <v>92</v>
      </c>
      <c r="E2" s="57" t="s">
        <v>143</v>
      </c>
      <c r="F2" s="57" t="s">
        <v>92</v>
      </c>
      <c r="G2" s="57" t="s">
        <v>106</v>
      </c>
      <c r="H2" s="57" t="s">
        <v>75</v>
      </c>
      <c r="I2" s="57" t="s">
        <v>13</v>
      </c>
      <c r="J2" s="57" t="s">
        <v>14</v>
      </c>
      <c r="K2" s="57" t="s">
        <v>91</v>
      </c>
      <c r="L2" s="57" t="s">
        <v>90</v>
      </c>
      <c r="M2" s="57" t="s">
        <v>88</v>
      </c>
      <c r="N2" s="57" t="s">
        <v>22</v>
      </c>
      <c r="O2" s="57" t="s">
        <v>16</v>
      </c>
      <c r="P2" s="57" t="s">
        <v>17</v>
      </c>
      <c r="Q2" s="57" t="s">
        <v>130</v>
      </c>
      <c r="R2" s="57" t="s">
        <v>138</v>
      </c>
    </row>
    <row r="3" spans="1:18" ht="2.25" customHeight="1">
      <c r="A3" s="54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111"/>
      <c r="B4" s="112" t="s">
        <v>42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12.75">
      <c r="A5" s="115"/>
      <c r="B5" s="116" t="s">
        <v>79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</row>
    <row r="6" spans="1:18" ht="12.75">
      <c r="A6" s="179" t="s">
        <v>125</v>
      </c>
      <c r="B6" s="180"/>
      <c r="C6" s="95">
        <f aca="true" t="shared" si="0" ref="C6:C12">C7</f>
        <v>55000</v>
      </c>
      <c r="D6" s="95">
        <f aca="true" t="shared" si="1" ref="D6:R12">D7</f>
        <v>17319</v>
      </c>
      <c r="E6" s="95">
        <f t="shared" si="1"/>
        <v>72319</v>
      </c>
      <c r="F6" s="95">
        <f t="shared" si="1"/>
        <v>0</v>
      </c>
      <c r="G6" s="95">
        <f t="shared" si="1"/>
        <v>0</v>
      </c>
      <c r="H6" s="95">
        <f t="shared" si="1"/>
        <v>72319</v>
      </c>
      <c r="I6" s="95">
        <f t="shared" si="1"/>
        <v>0</v>
      </c>
      <c r="J6" s="95">
        <f t="shared" si="1"/>
        <v>0</v>
      </c>
      <c r="K6" s="95">
        <f t="shared" si="1"/>
        <v>0</v>
      </c>
      <c r="L6" s="95">
        <f t="shared" si="1"/>
        <v>0</v>
      </c>
      <c r="M6" s="95">
        <f t="shared" si="1"/>
        <v>0</v>
      </c>
      <c r="N6" s="95">
        <f t="shared" si="1"/>
        <v>0</v>
      </c>
      <c r="O6" s="95">
        <f t="shared" si="1"/>
        <v>0</v>
      </c>
      <c r="P6" s="95">
        <f t="shared" si="1"/>
        <v>0</v>
      </c>
      <c r="Q6" s="95">
        <f t="shared" si="1"/>
        <v>55000</v>
      </c>
      <c r="R6" s="95">
        <f t="shared" si="1"/>
        <v>55000</v>
      </c>
    </row>
    <row r="7" spans="1:18" ht="12.75">
      <c r="A7" s="189" t="s">
        <v>126</v>
      </c>
      <c r="B7" s="190"/>
      <c r="C7" s="78">
        <f t="shared" si="0"/>
        <v>55000</v>
      </c>
      <c r="D7" s="78">
        <f t="shared" si="1"/>
        <v>17319</v>
      </c>
      <c r="E7" s="78">
        <f t="shared" si="1"/>
        <v>72319</v>
      </c>
      <c r="F7" s="78">
        <f t="shared" si="1"/>
        <v>0</v>
      </c>
      <c r="G7" s="78">
        <f t="shared" si="1"/>
        <v>0</v>
      </c>
      <c r="H7" s="78">
        <f t="shared" si="1"/>
        <v>72319</v>
      </c>
      <c r="I7" s="78">
        <f t="shared" si="1"/>
        <v>0</v>
      </c>
      <c r="J7" s="78">
        <f t="shared" si="1"/>
        <v>0</v>
      </c>
      <c r="K7" s="78">
        <f t="shared" si="1"/>
        <v>0</v>
      </c>
      <c r="L7" s="78">
        <f t="shared" si="1"/>
        <v>0</v>
      </c>
      <c r="M7" s="78">
        <f t="shared" si="1"/>
        <v>0</v>
      </c>
      <c r="N7" s="78">
        <f t="shared" si="1"/>
        <v>0</v>
      </c>
      <c r="O7" s="78">
        <f t="shared" si="1"/>
        <v>0</v>
      </c>
      <c r="P7" s="78">
        <f t="shared" si="1"/>
        <v>0</v>
      </c>
      <c r="Q7" s="78">
        <f t="shared" si="1"/>
        <v>55000</v>
      </c>
      <c r="R7" s="78">
        <f t="shared" si="1"/>
        <v>55000</v>
      </c>
    </row>
    <row r="8" spans="1:18" ht="21.75" customHeight="1">
      <c r="A8" s="191" t="s">
        <v>127</v>
      </c>
      <c r="B8" s="192"/>
      <c r="C8" s="79">
        <f t="shared" si="0"/>
        <v>55000</v>
      </c>
      <c r="D8" s="79">
        <f t="shared" si="1"/>
        <v>17319</v>
      </c>
      <c r="E8" s="79">
        <f t="shared" si="1"/>
        <v>72319</v>
      </c>
      <c r="F8" s="79">
        <f t="shared" si="1"/>
        <v>0</v>
      </c>
      <c r="G8" s="79">
        <f t="shared" si="1"/>
        <v>0</v>
      </c>
      <c r="H8" s="79">
        <f t="shared" si="1"/>
        <v>72319</v>
      </c>
      <c r="I8" s="79">
        <f t="shared" si="1"/>
        <v>0</v>
      </c>
      <c r="J8" s="79">
        <f t="shared" si="1"/>
        <v>0</v>
      </c>
      <c r="K8" s="79">
        <f t="shared" si="1"/>
        <v>0</v>
      </c>
      <c r="L8" s="79">
        <f t="shared" si="1"/>
        <v>0</v>
      </c>
      <c r="M8" s="79">
        <f t="shared" si="1"/>
        <v>0</v>
      </c>
      <c r="N8" s="79">
        <f t="shared" si="1"/>
        <v>0</v>
      </c>
      <c r="O8" s="79">
        <f t="shared" si="1"/>
        <v>0</v>
      </c>
      <c r="P8" s="79">
        <f t="shared" si="1"/>
        <v>0</v>
      </c>
      <c r="Q8" s="79">
        <f t="shared" si="1"/>
        <v>55000</v>
      </c>
      <c r="R8" s="79">
        <f t="shared" si="1"/>
        <v>55000</v>
      </c>
    </row>
    <row r="9" spans="1:18" ht="35.25" customHeight="1">
      <c r="A9" s="173" t="s">
        <v>128</v>
      </c>
      <c r="B9" s="174"/>
      <c r="C9" s="96">
        <f t="shared" si="0"/>
        <v>55000</v>
      </c>
      <c r="D9" s="96">
        <f t="shared" si="1"/>
        <v>17319</v>
      </c>
      <c r="E9" s="96">
        <f t="shared" si="1"/>
        <v>72319</v>
      </c>
      <c r="F9" s="96">
        <f t="shared" si="1"/>
        <v>0</v>
      </c>
      <c r="G9" s="96">
        <f t="shared" si="1"/>
        <v>0</v>
      </c>
      <c r="H9" s="96">
        <f t="shared" si="1"/>
        <v>72319</v>
      </c>
      <c r="I9" s="96">
        <f t="shared" si="1"/>
        <v>0</v>
      </c>
      <c r="J9" s="96">
        <f t="shared" si="1"/>
        <v>0</v>
      </c>
      <c r="K9" s="96">
        <f t="shared" si="1"/>
        <v>0</v>
      </c>
      <c r="L9" s="96">
        <f t="shared" si="1"/>
        <v>0</v>
      </c>
      <c r="M9" s="96">
        <f t="shared" si="1"/>
        <v>0</v>
      </c>
      <c r="N9" s="96">
        <f t="shared" si="1"/>
        <v>0</v>
      </c>
      <c r="O9" s="96">
        <f t="shared" si="1"/>
        <v>0</v>
      </c>
      <c r="P9" s="96">
        <f t="shared" si="1"/>
        <v>0</v>
      </c>
      <c r="Q9" s="96">
        <f t="shared" si="1"/>
        <v>55000</v>
      </c>
      <c r="R9" s="96">
        <f t="shared" si="1"/>
        <v>55000</v>
      </c>
    </row>
    <row r="10" spans="1:18" ht="12.75">
      <c r="A10" s="99">
        <v>3</v>
      </c>
      <c r="B10" s="100" t="s">
        <v>23</v>
      </c>
      <c r="C10" s="82">
        <f t="shared" si="0"/>
        <v>55000</v>
      </c>
      <c r="D10" s="82">
        <f t="shared" si="1"/>
        <v>17319</v>
      </c>
      <c r="E10" s="82">
        <f t="shared" si="1"/>
        <v>72319</v>
      </c>
      <c r="F10" s="82">
        <f t="shared" si="1"/>
        <v>0</v>
      </c>
      <c r="G10" s="82">
        <f t="shared" si="1"/>
        <v>0</v>
      </c>
      <c r="H10" s="82">
        <f t="shared" si="1"/>
        <v>72319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82">
        <f t="shared" si="1"/>
        <v>55000</v>
      </c>
      <c r="R10" s="82">
        <f t="shared" si="1"/>
        <v>55000</v>
      </c>
    </row>
    <row r="11" spans="1:18" ht="12.75">
      <c r="A11" s="97">
        <v>32</v>
      </c>
      <c r="B11" s="98" t="s">
        <v>28</v>
      </c>
      <c r="C11" s="85">
        <f t="shared" si="0"/>
        <v>55000</v>
      </c>
      <c r="D11" s="85">
        <f t="shared" si="1"/>
        <v>17319</v>
      </c>
      <c r="E11" s="85">
        <f t="shared" si="1"/>
        <v>72319</v>
      </c>
      <c r="F11" s="85">
        <f t="shared" si="1"/>
        <v>0</v>
      </c>
      <c r="G11" s="85">
        <f t="shared" si="1"/>
        <v>0</v>
      </c>
      <c r="H11" s="85">
        <f t="shared" si="1"/>
        <v>72319</v>
      </c>
      <c r="I11" s="85">
        <f t="shared" si="1"/>
        <v>0</v>
      </c>
      <c r="J11" s="85">
        <f t="shared" si="1"/>
        <v>0</v>
      </c>
      <c r="K11" s="85">
        <f t="shared" si="1"/>
        <v>0</v>
      </c>
      <c r="L11" s="85">
        <f t="shared" si="1"/>
        <v>0</v>
      </c>
      <c r="M11" s="85">
        <f t="shared" si="1"/>
        <v>0</v>
      </c>
      <c r="N11" s="85">
        <f t="shared" si="1"/>
        <v>0</v>
      </c>
      <c r="O11" s="85">
        <f t="shared" si="1"/>
        <v>0</v>
      </c>
      <c r="P11" s="85">
        <f t="shared" si="1"/>
        <v>0</v>
      </c>
      <c r="Q11" s="85">
        <f t="shared" si="1"/>
        <v>55000</v>
      </c>
      <c r="R11" s="85">
        <f t="shared" si="1"/>
        <v>55000</v>
      </c>
    </row>
    <row r="12" spans="1:18" ht="12.75">
      <c r="A12" s="102">
        <v>322</v>
      </c>
      <c r="B12" s="103" t="s">
        <v>30</v>
      </c>
      <c r="C12" s="88">
        <f t="shared" si="0"/>
        <v>55000</v>
      </c>
      <c r="D12" s="88">
        <f t="shared" si="1"/>
        <v>17319</v>
      </c>
      <c r="E12" s="88">
        <f t="shared" si="1"/>
        <v>72319</v>
      </c>
      <c r="F12" s="88">
        <f t="shared" si="1"/>
        <v>0</v>
      </c>
      <c r="G12" s="88">
        <f t="shared" si="1"/>
        <v>0</v>
      </c>
      <c r="H12" s="88">
        <f t="shared" si="1"/>
        <v>72319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55000</v>
      </c>
      <c r="R12" s="88">
        <f t="shared" si="1"/>
        <v>55000</v>
      </c>
    </row>
    <row r="13" spans="1:18" ht="12.75" hidden="1">
      <c r="A13" s="89">
        <v>3222</v>
      </c>
      <c r="B13" s="90" t="s">
        <v>52</v>
      </c>
      <c r="C13" s="91">
        <v>55000</v>
      </c>
      <c r="D13" s="91">
        <v>17319</v>
      </c>
      <c r="E13" s="91">
        <f>C13+D13</f>
        <v>72319</v>
      </c>
      <c r="F13" s="91"/>
      <c r="G13" s="91"/>
      <c r="H13" s="91">
        <v>72319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55000</v>
      </c>
      <c r="R13" s="91">
        <v>55000</v>
      </c>
    </row>
    <row r="14" spans="1:18" ht="12.75">
      <c r="A14" s="86"/>
      <c r="B14" s="87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79" t="s">
        <v>129</v>
      </c>
      <c r="B15" s="180"/>
      <c r="C15" s="95">
        <f>C16+C24</f>
        <v>2208074.42</v>
      </c>
      <c r="D15" s="95">
        <f>D16+D24</f>
        <v>-1614785.96</v>
      </c>
      <c r="E15" s="95">
        <f>E16+E24</f>
        <v>593288.46</v>
      </c>
      <c r="F15" s="95">
        <f aca="true" t="shared" si="2" ref="F15:R15">F16+F24</f>
        <v>33377.5</v>
      </c>
      <c r="G15" s="95">
        <f t="shared" si="2"/>
        <v>626665.96</v>
      </c>
      <c r="H15" s="95">
        <f t="shared" si="2"/>
        <v>593288.46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5">
        <f t="shared" si="2"/>
        <v>0</v>
      </c>
      <c r="M15" s="95">
        <f t="shared" si="2"/>
        <v>0</v>
      </c>
      <c r="N15" s="95">
        <f t="shared" si="2"/>
        <v>0</v>
      </c>
      <c r="O15" s="95">
        <f t="shared" si="2"/>
        <v>0</v>
      </c>
      <c r="P15" s="95">
        <f t="shared" si="2"/>
        <v>0</v>
      </c>
      <c r="Q15" s="95">
        <f t="shared" si="2"/>
        <v>2208074.42</v>
      </c>
      <c r="R15" s="95">
        <f t="shared" si="2"/>
        <v>2208074.42</v>
      </c>
    </row>
    <row r="16" spans="1:18" s="5" customFormat="1" ht="12.75">
      <c r="A16" s="181" t="s">
        <v>108</v>
      </c>
      <c r="B16" s="181"/>
      <c r="C16" s="78">
        <f>C17</f>
        <v>1500000</v>
      </c>
      <c r="D16" s="78">
        <f>D17</f>
        <v>-1500000</v>
      </c>
      <c r="E16" s="78">
        <f>E17</f>
        <v>0</v>
      </c>
      <c r="F16" s="78">
        <f aca="true" t="shared" si="3" ref="E16:R17">F17</f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0</v>
      </c>
      <c r="M16" s="78">
        <f t="shared" si="3"/>
        <v>0</v>
      </c>
      <c r="N16" s="78">
        <f t="shared" si="3"/>
        <v>0</v>
      </c>
      <c r="O16" s="78">
        <f t="shared" si="3"/>
        <v>0</v>
      </c>
      <c r="P16" s="78">
        <f t="shared" si="3"/>
        <v>0</v>
      </c>
      <c r="Q16" s="78">
        <f t="shared" si="3"/>
        <v>1500000</v>
      </c>
      <c r="R16" s="78">
        <f t="shared" si="3"/>
        <v>1500000</v>
      </c>
    </row>
    <row r="17" spans="1:18" s="5" customFormat="1" ht="24" customHeight="1">
      <c r="A17" s="165" t="s">
        <v>101</v>
      </c>
      <c r="B17" s="165"/>
      <c r="C17" s="79">
        <f>C18</f>
        <v>1500000</v>
      </c>
      <c r="D17" s="79">
        <f>D18</f>
        <v>-1500000</v>
      </c>
      <c r="E17" s="79">
        <f t="shared" si="3"/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  <c r="N17" s="79">
        <f t="shared" si="3"/>
        <v>0</v>
      </c>
      <c r="O17" s="79">
        <f t="shared" si="3"/>
        <v>0</v>
      </c>
      <c r="P17" s="79">
        <f t="shared" si="3"/>
        <v>0</v>
      </c>
      <c r="Q17" s="79">
        <f t="shared" si="3"/>
        <v>1500000</v>
      </c>
      <c r="R17" s="79">
        <f t="shared" si="3"/>
        <v>1500000</v>
      </c>
    </row>
    <row r="18" spans="1:18" s="5" customFormat="1" ht="24" customHeight="1">
      <c r="A18" s="168" t="s">
        <v>139</v>
      </c>
      <c r="B18" s="168"/>
      <c r="C18" s="96">
        <f aca="true" t="shared" si="4" ref="C18:R19">C19</f>
        <v>1500000</v>
      </c>
      <c r="D18" s="96">
        <f t="shared" si="4"/>
        <v>-1500000</v>
      </c>
      <c r="E18" s="96">
        <f t="shared" si="4"/>
        <v>0</v>
      </c>
      <c r="F18" s="96">
        <f t="shared" si="4"/>
        <v>0</v>
      </c>
      <c r="G18" s="96">
        <f t="shared" si="4"/>
        <v>0</v>
      </c>
      <c r="H18" s="96">
        <f t="shared" si="4"/>
        <v>0</v>
      </c>
      <c r="I18" s="96">
        <f t="shared" si="4"/>
        <v>0</v>
      </c>
      <c r="J18" s="96">
        <f t="shared" si="4"/>
        <v>0</v>
      </c>
      <c r="K18" s="96">
        <f t="shared" si="4"/>
        <v>0</v>
      </c>
      <c r="L18" s="96">
        <f t="shared" si="4"/>
        <v>0</v>
      </c>
      <c r="M18" s="96">
        <f t="shared" si="4"/>
        <v>0</v>
      </c>
      <c r="N18" s="96">
        <f t="shared" si="4"/>
        <v>0</v>
      </c>
      <c r="O18" s="96">
        <f t="shared" si="4"/>
        <v>0</v>
      </c>
      <c r="P18" s="96">
        <f t="shared" si="4"/>
        <v>0</v>
      </c>
      <c r="Q18" s="96">
        <f t="shared" si="4"/>
        <v>1500000</v>
      </c>
      <c r="R18" s="96">
        <f t="shared" si="4"/>
        <v>1500000</v>
      </c>
    </row>
    <row r="19" spans="1:18" s="5" customFormat="1" ht="22.5">
      <c r="A19" s="80">
        <v>4</v>
      </c>
      <c r="B19" s="81" t="s">
        <v>36</v>
      </c>
      <c r="C19" s="82">
        <f t="shared" si="4"/>
        <v>1500000</v>
      </c>
      <c r="D19" s="82">
        <f t="shared" si="4"/>
        <v>-1500000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2">
        <f t="shared" si="4"/>
        <v>0</v>
      </c>
      <c r="N19" s="82">
        <f t="shared" si="4"/>
        <v>0</v>
      </c>
      <c r="O19" s="82">
        <f t="shared" si="4"/>
        <v>0</v>
      </c>
      <c r="P19" s="82">
        <f t="shared" si="4"/>
        <v>0</v>
      </c>
      <c r="Q19" s="82">
        <f t="shared" si="4"/>
        <v>1500000</v>
      </c>
      <c r="R19" s="82">
        <f t="shared" si="4"/>
        <v>1500000</v>
      </c>
    </row>
    <row r="20" spans="1:18" ht="22.5">
      <c r="A20" s="83">
        <v>45</v>
      </c>
      <c r="B20" s="84" t="s">
        <v>77</v>
      </c>
      <c r="C20" s="85">
        <f aca="true" t="shared" si="5" ref="C20:O21">C21</f>
        <v>1500000</v>
      </c>
      <c r="D20" s="85">
        <f t="shared" si="5"/>
        <v>-1500000</v>
      </c>
      <c r="E20" s="85">
        <f t="shared" si="5"/>
        <v>0</v>
      </c>
      <c r="F20" s="85">
        <f t="shared" si="5"/>
        <v>0</v>
      </c>
      <c r="G20" s="85">
        <f t="shared" si="5"/>
        <v>0</v>
      </c>
      <c r="H20" s="85">
        <f t="shared" si="5"/>
        <v>0</v>
      </c>
      <c r="I20" s="85">
        <f t="shared" si="5"/>
        <v>0</v>
      </c>
      <c r="J20" s="85">
        <f t="shared" si="5"/>
        <v>0</v>
      </c>
      <c r="K20" s="85">
        <f t="shared" si="5"/>
        <v>0</v>
      </c>
      <c r="L20" s="85">
        <f t="shared" si="5"/>
        <v>0</v>
      </c>
      <c r="M20" s="85">
        <f t="shared" si="5"/>
        <v>0</v>
      </c>
      <c r="N20" s="85">
        <f t="shared" si="5"/>
        <v>0</v>
      </c>
      <c r="O20" s="85">
        <f t="shared" si="5"/>
        <v>0</v>
      </c>
      <c r="P20" s="85">
        <v>0</v>
      </c>
      <c r="Q20" s="85">
        <f>Q21</f>
        <v>1500000</v>
      </c>
      <c r="R20" s="85">
        <f>R21</f>
        <v>1500000</v>
      </c>
    </row>
    <row r="21" spans="1:18" ht="22.5">
      <c r="A21" s="86">
        <v>451</v>
      </c>
      <c r="B21" s="87" t="s">
        <v>78</v>
      </c>
      <c r="C21" s="88">
        <f t="shared" si="5"/>
        <v>1500000</v>
      </c>
      <c r="D21" s="88">
        <f t="shared" si="5"/>
        <v>-1500000</v>
      </c>
      <c r="E21" s="88">
        <f t="shared" si="5"/>
        <v>0</v>
      </c>
      <c r="F21" s="88">
        <f t="shared" si="5"/>
        <v>0</v>
      </c>
      <c r="G21" s="88">
        <f t="shared" si="5"/>
        <v>0</v>
      </c>
      <c r="H21" s="88">
        <f t="shared" si="5"/>
        <v>0</v>
      </c>
      <c r="I21" s="88">
        <f t="shared" si="5"/>
        <v>0</v>
      </c>
      <c r="J21" s="88">
        <f t="shared" si="5"/>
        <v>0</v>
      </c>
      <c r="K21" s="88">
        <f t="shared" si="5"/>
        <v>0</v>
      </c>
      <c r="L21" s="88">
        <f t="shared" si="5"/>
        <v>0</v>
      </c>
      <c r="M21" s="88">
        <f t="shared" si="5"/>
        <v>0</v>
      </c>
      <c r="N21" s="88">
        <f t="shared" si="5"/>
        <v>0</v>
      </c>
      <c r="O21" s="88">
        <f t="shared" si="5"/>
        <v>0</v>
      </c>
      <c r="P21" s="88">
        <v>0</v>
      </c>
      <c r="Q21" s="88">
        <f>Q22</f>
        <v>1500000</v>
      </c>
      <c r="R21" s="88">
        <f>R22</f>
        <v>1500000</v>
      </c>
    </row>
    <row r="22" spans="1:18" ht="22.5" hidden="1">
      <c r="A22" s="89">
        <v>4511</v>
      </c>
      <c r="B22" s="90" t="s">
        <v>78</v>
      </c>
      <c r="C22" s="91">
        <v>1500000</v>
      </c>
      <c r="D22" s="91">
        <v>-1500000</v>
      </c>
      <c r="E22" s="91">
        <f>C22+D22</f>
        <v>0</v>
      </c>
      <c r="F22" s="91">
        <v>0</v>
      </c>
      <c r="G22" s="91">
        <f>E22+F22</f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f>C22*100%</f>
        <v>1500000</v>
      </c>
      <c r="R22" s="91">
        <f>C22*100%</f>
        <v>1500000</v>
      </c>
    </row>
    <row r="23" spans="1:18" ht="12.75">
      <c r="A23" s="89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23.25" customHeight="1">
      <c r="A24" s="166" t="s">
        <v>107</v>
      </c>
      <c r="B24" s="166"/>
      <c r="C24" s="78">
        <f aca="true" t="shared" si="6" ref="C24:H24">C25</f>
        <v>708074.42</v>
      </c>
      <c r="D24" s="78">
        <f t="shared" si="6"/>
        <v>-114785.95999999999</v>
      </c>
      <c r="E24" s="78">
        <f t="shared" si="6"/>
        <v>593288.46</v>
      </c>
      <c r="F24" s="78">
        <f t="shared" si="6"/>
        <v>33377.5</v>
      </c>
      <c r="G24" s="78">
        <f t="shared" si="6"/>
        <v>626665.96</v>
      </c>
      <c r="H24" s="78">
        <f t="shared" si="6"/>
        <v>593288.46</v>
      </c>
      <c r="I24" s="78">
        <f aca="true" t="shared" si="7" ref="I24:R24">I25</f>
        <v>0</v>
      </c>
      <c r="J24" s="78">
        <f t="shared" si="7"/>
        <v>0</v>
      </c>
      <c r="K24" s="78">
        <f t="shared" si="7"/>
        <v>0</v>
      </c>
      <c r="L24" s="78">
        <f t="shared" si="7"/>
        <v>0</v>
      </c>
      <c r="M24" s="78">
        <f t="shared" si="7"/>
        <v>0</v>
      </c>
      <c r="N24" s="78">
        <f t="shared" si="7"/>
        <v>0</v>
      </c>
      <c r="O24" s="78">
        <f t="shared" si="7"/>
        <v>0</v>
      </c>
      <c r="P24" s="78">
        <f t="shared" si="7"/>
        <v>0</v>
      </c>
      <c r="Q24" s="78">
        <f t="shared" si="7"/>
        <v>708074.42</v>
      </c>
      <c r="R24" s="78">
        <f t="shared" si="7"/>
        <v>708074.42</v>
      </c>
    </row>
    <row r="25" spans="1:18" ht="36.75" customHeight="1">
      <c r="A25" s="165" t="s">
        <v>100</v>
      </c>
      <c r="B25" s="165"/>
      <c r="C25" s="92">
        <f aca="true" t="shared" si="8" ref="C25:R25">C26+C56</f>
        <v>708074.42</v>
      </c>
      <c r="D25" s="92">
        <f t="shared" si="8"/>
        <v>-114785.95999999999</v>
      </c>
      <c r="E25" s="92">
        <f t="shared" si="8"/>
        <v>593288.46</v>
      </c>
      <c r="F25" s="92">
        <f t="shared" si="8"/>
        <v>33377.5</v>
      </c>
      <c r="G25" s="92">
        <f t="shared" si="8"/>
        <v>626665.96</v>
      </c>
      <c r="H25" s="92">
        <f t="shared" si="8"/>
        <v>593288.46</v>
      </c>
      <c r="I25" s="92">
        <f t="shared" si="8"/>
        <v>0</v>
      </c>
      <c r="J25" s="92">
        <f t="shared" si="8"/>
        <v>0</v>
      </c>
      <c r="K25" s="92">
        <f t="shared" si="8"/>
        <v>0</v>
      </c>
      <c r="L25" s="92">
        <f t="shared" si="8"/>
        <v>0</v>
      </c>
      <c r="M25" s="92">
        <f t="shared" si="8"/>
        <v>0</v>
      </c>
      <c r="N25" s="92">
        <f t="shared" si="8"/>
        <v>0</v>
      </c>
      <c r="O25" s="92">
        <f t="shared" si="8"/>
        <v>0</v>
      </c>
      <c r="P25" s="92">
        <f t="shared" si="8"/>
        <v>0</v>
      </c>
      <c r="Q25" s="92">
        <f t="shared" si="8"/>
        <v>708074.42</v>
      </c>
      <c r="R25" s="92">
        <f t="shared" si="8"/>
        <v>708074.42</v>
      </c>
    </row>
    <row r="26" spans="1:18" ht="12.75">
      <c r="A26" s="104" t="s">
        <v>80</v>
      </c>
      <c r="B26" s="101" t="s">
        <v>82</v>
      </c>
      <c r="C26" s="123">
        <f>C27</f>
        <v>603442</v>
      </c>
      <c r="D26" s="123">
        <f>D27</f>
        <v>-119542</v>
      </c>
      <c r="E26" s="123">
        <f>E27</f>
        <v>483900</v>
      </c>
      <c r="F26" s="123">
        <f>F27</f>
        <v>28500</v>
      </c>
      <c r="G26" s="123">
        <f>G27</f>
        <v>512400</v>
      </c>
      <c r="H26" s="123">
        <f aca="true" t="shared" si="9" ref="H26:R26">H27</f>
        <v>483900</v>
      </c>
      <c r="I26" s="123">
        <f t="shared" si="9"/>
        <v>0</v>
      </c>
      <c r="J26" s="123">
        <f t="shared" si="9"/>
        <v>0</v>
      </c>
      <c r="K26" s="123">
        <f t="shared" si="9"/>
        <v>0</v>
      </c>
      <c r="L26" s="123">
        <f t="shared" si="9"/>
        <v>0</v>
      </c>
      <c r="M26" s="123">
        <f t="shared" si="9"/>
        <v>0</v>
      </c>
      <c r="N26" s="123">
        <f t="shared" si="9"/>
        <v>0</v>
      </c>
      <c r="O26" s="123">
        <f t="shared" si="9"/>
        <v>0</v>
      </c>
      <c r="P26" s="123">
        <f t="shared" si="9"/>
        <v>0</v>
      </c>
      <c r="Q26" s="123">
        <f t="shared" si="9"/>
        <v>603442</v>
      </c>
      <c r="R26" s="123">
        <f t="shared" si="9"/>
        <v>603442</v>
      </c>
    </row>
    <row r="27" spans="1:18" ht="12.75">
      <c r="A27" s="80">
        <v>3</v>
      </c>
      <c r="B27" s="93" t="s">
        <v>23</v>
      </c>
      <c r="C27" s="94">
        <f aca="true" t="shared" si="10" ref="C27:R27">C28+C53</f>
        <v>603442</v>
      </c>
      <c r="D27" s="94">
        <f t="shared" si="10"/>
        <v>-119542</v>
      </c>
      <c r="E27" s="94">
        <f t="shared" si="10"/>
        <v>483900</v>
      </c>
      <c r="F27" s="94">
        <f t="shared" si="10"/>
        <v>28500</v>
      </c>
      <c r="G27" s="94">
        <f t="shared" si="10"/>
        <v>512400</v>
      </c>
      <c r="H27" s="94">
        <f t="shared" si="10"/>
        <v>483900</v>
      </c>
      <c r="I27" s="94">
        <f t="shared" si="10"/>
        <v>0</v>
      </c>
      <c r="J27" s="94">
        <f t="shared" si="10"/>
        <v>0</v>
      </c>
      <c r="K27" s="94">
        <f t="shared" si="10"/>
        <v>0</v>
      </c>
      <c r="L27" s="94">
        <f t="shared" si="10"/>
        <v>0</v>
      </c>
      <c r="M27" s="94">
        <f t="shared" si="10"/>
        <v>0</v>
      </c>
      <c r="N27" s="94">
        <f t="shared" si="10"/>
        <v>0</v>
      </c>
      <c r="O27" s="94">
        <f t="shared" si="10"/>
        <v>0</v>
      </c>
      <c r="P27" s="94">
        <f t="shared" si="10"/>
        <v>0</v>
      </c>
      <c r="Q27" s="94">
        <f t="shared" si="10"/>
        <v>603442</v>
      </c>
      <c r="R27" s="94">
        <f t="shared" si="10"/>
        <v>603442</v>
      </c>
    </row>
    <row r="28" spans="1:18" s="5" customFormat="1" ht="12.75">
      <c r="A28" s="83">
        <v>32</v>
      </c>
      <c r="B28" s="84" t="s">
        <v>28</v>
      </c>
      <c r="C28" s="85">
        <f>C29+C33+C38+C47</f>
        <v>597442</v>
      </c>
      <c r="D28" s="85">
        <f>D29+D33+D38+D47</f>
        <v>-119542</v>
      </c>
      <c r="E28" s="85">
        <f>E29+E33+E38+E47</f>
        <v>477900</v>
      </c>
      <c r="F28" s="85">
        <f aca="true" t="shared" si="11" ref="F28:R28">F29+F33+F38+F47</f>
        <v>28500</v>
      </c>
      <c r="G28" s="85">
        <f t="shared" si="11"/>
        <v>506400</v>
      </c>
      <c r="H28" s="85">
        <f t="shared" si="11"/>
        <v>477900</v>
      </c>
      <c r="I28" s="85">
        <f t="shared" si="11"/>
        <v>0</v>
      </c>
      <c r="J28" s="85">
        <f t="shared" si="11"/>
        <v>0</v>
      </c>
      <c r="K28" s="85">
        <f t="shared" si="11"/>
        <v>0</v>
      </c>
      <c r="L28" s="85">
        <f t="shared" si="11"/>
        <v>0</v>
      </c>
      <c r="M28" s="85">
        <f t="shared" si="11"/>
        <v>0</v>
      </c>
      <c r="N28" s="85">
        <f t="shared" si="11"/>
        <v>0</v>
      </c>
      <c r="O28" s="85">
        <f t="shared" si="11"/>
        <v>0</v>
      </c>
      <c r="P28" s="85">
        <f t="shared" si="11"/>
        <v>0</v>
      </c>
      <c r="Q28" s="85">
        <f t="shared" si="11"/>
        <v>597442</v>
      </c>
      <c r="R28" s="85">
        <f t="shared" si="11"/>
        <v>597442</v>
      </c>
    </row>
    <row r="29" spans="1:18" ht="12.75">
      <c r="A29" s="86">
        <v>321</v>
      </c>
      <c r="B29" s="87" t="s">
        <v>29</v>
      </c>
      <c r="C29" s="88">
        <f>C30+C31+C32</f>
        <v>37000</v>
      </c>
      <c r="D29" s="88">
        <f>D30+D31+D32</f>
        <v>-23392</v>
      </c>
      <c r="E29" s="88">
        <f>E30+E31+E32</f>
        <v>13608</v>
      </c>
      <c r="F29" s="88">
        <f>F30+F31+F32</f>
        <v>6500</v>
      </c>
      <c r="G29" s="88">
        <f>G30+G31+G32</f>
        <v>20108</v>
      </c>
      <c r="H29" s="88">
        <f aca="true" t="shared" si="12" ref="H29:R29">H30+H31+H32</f>
        <v>13608</v>
      </c>
      <c r="I29" s="88">
        <f t="shared" si="12"/>
        <v>0</v>
      </c>
      <c r="J29" s="88">
        <f t="shared" si="12"/>
        <v>0</v>
      </c>
      <c r="K29" s="88">
        <f t="shared" si="12"/>
        <v>0</v>
      </c>
      <c r="L29" s="88">
        <f t="shared" si="12"/>
        <v>0</v>
      </c>
      <c r="M29" s="88">
        <f t="shared" si="12"/>
        <v>0</v>
      </c>
      <c r="N29" s="88">
        <f t="shared" si="12"/>
        <v>0</v>
      </c>
      <c r="O29" s="88">
        <f t="shared" si="12"/>
        <v>0</v>
      </c>
      <c r="P29" s="88">
        <f t="shared" si="12"/>
        <v>0</v>
      </c>
      <c r="Q29" s="88">
        <f t="shared" si="12"/>
        <v>37000</v>
      </c>
      <c r="R29" s="88">
        <f t="shared" si="12"/>
        <v>37000</v>
      </c>
    </row>
    <row r="30" spans="1:18" ht="12.75" hidden="1">
      <c r="A30" s="89">
        <v>3211</v>
      </c>
      <c r="B30" s="90" t="s">
        <v>47</v>
      </c>
      <c r="C30" s="91">
        <v>30000</v>
      </c>
      <c r="D30" s="91">
        <v>-20000</v>
      </c>
      <c r="E30" s="91">
        <f>C30+D30</f>
        <v>10000</v>
      </c>
      <c r="F30" s="91">
        <v>10500</v>
      </c>
      <c r="G30" s="91">
        <f>E30+F30</f>
        <v>20500</v>
      </c>
      <c r="H30" s="91">
        <v>10000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f>C30*1</f>
        <v>30000</v>
      </c>
      <c r="R30" s="91">
        <f>C30*1</f>
        <v>30000</v>
      </c>
    </row>
    <row r="31" spans="1:18" ht="12.75" hidden="1">
      <c r="A31" s="89">
        <v>3213</v>
      </c>
      <c r="B31" s="90" t="s">
        <v>49</v>
      </c>
      <c r="C31" s="91">
        <v>5000</v>
      </c>
      <c r="D31" s="91">
        <v>-3392</v>
      </c>
      <c r="E31" s="91">
        <f aca="true" t="shared" si="13" ref="E31:E52">C31+D31</f>
        <v>1608</v>
      </c>
      <c r="F31" s="91">
        <v>-4000</v>
      </c>
      <c r="G31" s="91">
        <f>E31+F31</f>
        <v>-2392</v>
      </c>
      <c r="H31" s="91">
        <v>1608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f>C31*1</f>
        <v>5000</v>
      </c>
      <c r="R31" s="91">
        <f aca="true" t="shared" si="14" ref="R31:R46">C31*1</f>
        <v>5000</v>
      </c>
    </row>
    <row r="32" spans="1:18" ht="12.75" hidden="1">
      <c r="A32" s="89">
        <v>3214</v>
      </c>
      <c r="B32" s="90" t="s">
        <v>50</v>
      </c>
      <c r="C32" s="91">
        <v>2000</v>
      </c>
      <c r="D32" s="91">
        <v>0</v>
      </c>
      <c r="E32" s="91">
        <f t="shared" si="13"/>
        <v>2000</v>
      </c>
      <c r="F32" s="91">
        <v>0</v>
      </c>
      <c r="G32" s="91">
        <f>E32+F32</f>
        <v>2000</v>
      </c>
      <c r="H32" s="91">
        <v>2000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f>C32*1</f>
        <v>2000</v>
      </c>
      <c r="R32" s="91">
        <f t="shared" si="14"/>
        <v>2000</v>
      </c>
    </row>
    <row r="33" spans="1:18" ht="12.75">
      <c r="A33" s="86">
        <v>322</v>
      </c>
      <c r="B33" s="87" t="s">
        <v>30</v>
      </c>
      <c r="C33" s="88">
        <f>C34+C35+C36+C37</f>
        <v>349000</v>
      </c>
      <c r="D33" s="88">
        <f aca="true" t="shared" si="15" ref="D33:R33">D34+D35+D36+D37</f>
        <v>-59000</v>
      </c>
      <c r="E33" s="88">
        <f>E34+E35+E36+E37</f>
        <v>290000</v>
      </c>
      <c r="F33" s="88">
        <f>F34+F35+F36+F37</f>
        <v>12000</v>
      </c>
      <c r="G33" s="88">
        <f>G34+G35+G36+G37</f>
        <v>302000</v>
      </c>
      <c r="H33" s="88">
        <f t="shared" si="15"/>
        <v>290000</v>
      </c>
      <c r="I33" s="88">
        <f t="shared" si="15"/>
        <v>0</v>
      </c>
      <c r="J33" s="88">
        <f t="shared" si="15"/>
        <v>0</v>
      </c>
      <c r="K33" s="88">
        <f t="shared" si="15"/>
        <v>0</v>
      </c>
      <c r="L33" s="88">
        <f t="shared" si="15"/>
        <v>0</v>
      </c>
      <c r="M33" s="88">
        <f t="shared" si="15"/>
        <v>0</v>
      </c>
      <c r="N33" s="88">
        <f t="shared" si="15"/>
        <v>0</v>
      </c>
      <c r="O33" s="88">
        <f t="shared" si="15"/>
        <v>0</v>
      </c>
      <c r="P33" s="88">
        <f t="shared" si="15"/>
        <v>0</v>
      </c>
      <c r="Q33" s="88">
        <f t="shared" si="15"/>
        <v>349000</v>
      </c>
      <c r="R33" s="88">
        <f t="shared" si="15"/>
        <v>349000</v>
      </c>
    </row>
    <row r="34" spans="1:18" ht="12.75" hidden="1">
      <c r="A34" s="89">
        <v>3221</v>
      </c>
      <c r="B34" s="90" t="s">
        <v>51</v>
      </c>
      <c r="C34" s="91">
        <v>165000</v>
      </c>
      <c r="D34" s="91">
        <v>-35000</v>
      </c>
      <c r="E34" s="91">
        <f t="shared" si="13"/>
        <v>130000</v>
      </c>
      <c r="F34" s="91">
        <v>22000</v>
      </c>
      <c r="G34" s="91">
        <f>E34+F34</f>
        <v>152000</v>
      </c>
      <c r="H34" s="91">
        <v>130000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f>C34*1</f>
        <v>165000</v>
      </c>
      <c r="R34" s="91">
        <f t="shared" si="14"/>
        <v>165000</v>
      </c>
    </row>
    <row r="35" spans="1:18" ht="12.75" hidden="1">
      <c r="A35" s="89">
        <v>3223</v>
      </c>
      <c r="B35" s="90" t="s">
        <v>53</v>
      </c>
      <c r="C35" s="91">
        <v>130000</v>
      </c>
      <c r="D35" s="91">
        <v>-10000</v>
      </c>
      <c r="E35" s="91">
        <f t="shared" si="13"/>
        <v>120000</v>
      </c>
      <c r="F35" s="91">
        <v>-10000</v>
      </c>
      <c r="G35" s="91">
        <f>E35+F35</f>
        <v>110000</v>
      </c>
      <c r="H35" s="91">
        <v>120000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f>C35*1</f>
        <v>130000</v>
      </c>
      <c r="R35" s="91">
        <f t="shared" si="14"/>
        <v>130000</v>
      </c>
    </row>
    <row r="36" spans="1:18" ht="12.75" hidden="1">
      <c r="A36" s="89">
        <v>3225</v>
      </c>
      <c r="B36" s="90" t="s">
        <v>55</v>
      </c>
      <c r="C36" s="91">
        <v>45000</v>
      </c>
      <c r="D36" s="91">
        <v>-10000</v>
      </c>
      <c r="E36" s="91">
        <f t="shared" si="13"/>
        <v>35000</v>
      </c>
      <c r="F36" s="91">
        <v>0</v>
      </c>
      <c r="G36" s="91">
        <f>E36+F36</f>
        <v>35000</v>
      </c>
      <c r="H36" s="91">
        <v>35000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f>C36*1</f>
        <v>45000</v>
      </c>
      <c r="R36" s="91">
        <f t="shared" si="14"/>
        <v>45000</v>
      </c>
    </row>
    <row r="37" spans="1:18" ht="12.75" hidden="1">
      <c r="A37" s="89">
        <v>3227</v>
      </c>
      <c r="B37" s="90" t="s">
        <v>56</v>
      </c>
      <c r="C37" s="91">
        <v>9000</v>
      </c>
      <c r="D37" s="91">
        <v>-4000</v>
      </c>
      <c r="E37" s="91">
        <f t="shared" si="13"/>
        <v>5000</v>
      </c>
      <c r="F37" s="91">
        <v>0</v>
      </c>
      <c r="G37" s="91">
        <f>E37+F37</f>
        <v>5000</v>
      </c>
      <c r="H37" s="91">
        <v>5000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f>C37*1</f>
        <v>9000</v>
      </c>
      <c r="R37" s="91">
        <f t="shared" si="14"/>
        <v>9000</v>
      </c>
    </row>
    <row r="38" spans="1:18" ht="12.75">
      <c r="A38" s="86">
        <v>323</v>
      </c>
      <c r="B38" s="87" t="s">
        <v>31</v>
      </c>
      <c r="C38" s="88">
        <f aca="true" t="shared" si="16" ref="C38:P38">SUM(C39:C46)</f>
        <v>167500</v>
      </c>
      <c r="D38" s="88">
        <f t="shared" si="16"/>
        <v>-33000</v>
      </c>
      <c r="E38" s="88">
        <f t="shared" si="16"/>
        <v>134500</v>
      </c>
      <c r="F38" s="88">
        <f t="shared" si="16"/>
        <v>9100</v>
      </c>
      <c r="G38" s="88">
        <f t="shared" si="16"/>
        <v>143600</v>
      </c>
      <c r="H38" s="88">
        <f t="shared" si="16"/>
        <v>134500</v>
      </c>
      <c r="I38" s="88">
        <f t="shared" si="16"/>
        <v>0</v>
      </c>
      <c r="J38" s="88">
        <f t="shared" si="16"/>
        <v>0</v>
      </c>
      <c r="K38" s="88">
        <f t="shared" si="16"/>
        <v>0</v>
      </c>
      <c r="L38" s="88">
        <f t="shared" si="16"/>
        <v>0</v>
      </c>
      <c r="M38" s="88">
        <f t="shared" si="16"/>
        <v>0</v>
      </c>
      <c r="N38" s="88">
        <f t="shared" si="16"/>
        <v>0</v>
      </c>
      <c r="O38" s="88">
        <f t="shared" si="16"/>
        <v>0</v>
      </c>
      <c r="P38" s="88">
        <f t="shared" si="16"/>
        <v>0</v>
      </c>
      <c r="Q38" s="88">
        <f>SUM(Q39:Q46)</f>
        <v>167500</v>
      </c>
      <c r="R38" s="88">
        <f>SUM(R39:R46)</f>
        <v>167500</v>
      </c>
    </row>
    <row r="39" spans="1:18" ht="12.75" hidden="1">
      <c r="A39" s="89">
        <v>3231</v>
      </c>
      <c r="B39" s="90" t="s">
        <v>57</v>
      </c>
      <c r="C39" s="91">
        <v>15000</v>
      </c>
      <c r="D39" s="91">
        <v>0</v>
      </c>
      <c r="E39" s="91">
        <f t="shared" si="13"/>
        <v>15000</v>
      </c>
      <c r="F39" s="91">
        <v>0</v>
      </c>
      <c r="G39" s="91">
        <f>E39+F39</f>
        <v>15000</v>
      </c>
      <c r="H39" s="91">
        <v>15000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f aca="true" t="shared" si="17" ref="Q39:Q46">C39*1</f>
        <v>15000</v>
      </c>
      <c r="R39" s="91">
        <f t="shared" si="14"/>
        <v>15000</v>
      </c>
    </row>
    <row r="40" spans="1:18" ht="12.75" hidden="1">
      <c r="A40" s="89">
        <v>3233</v>
      </c>
      <c r="B40" s="90" t="s">
        <v>81</v>
      </c>
      <c r="C40" s="91">
        <v>10000</v>
      </c>
      <c r="D40" s="91">
        <v>-6000</v>
      </c>
      <c r="E40" s="91">
        <f t="shared" si="13"/>
        <v>4000</v>
      </c>
      <c r="F40" s="91">
        <v>4500</v>
      </c>
      <c r="G40" s="91">
        <f aca="true" t="shared" si="18" ref="G40:G46">E40+F40</f>
        <v>8500</v>
      </c>
      <c r="H40" s="91">
        <v>4000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f t="shared" si="17"/>
        <v>10000</v>
      </c>
      <c r="R40" s="91">
        <f t="shared" si="14"/>
        <v>10000</v>
      </c>
    </row>
    <row r="41" spans="1:18" ht="12.75" hidden="1">
      <c r="A41" s="89">
        <v>3234</v>
      </c>
      <c r="B41" s="90" t="s">
        <v>59</v>
      </c>
      <c r="C41" s="91">
        <v>75000</v>
      </c>
      <c r="D41" s="91">
        <v>-19000</v>
      </c>
      <c r="E41" s="91">
        <f t="shared" si="13"/>
        <v>56000</v>
      </c>
      <c r="F41" s="91">
        <v>10000</v>
      </c>
      <c r="G41" s="91">
        <f t="shared" si="18"/>
        <v>66000</v>
      </c>
      <c r="H41" s="91">
        <v>56000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f t="shared" si="17"/>
        <v>75000</v>
      </c>
      <c r="R41" s="91">
        <f t="shared" si="14"/>
        <v>75000</v>
      </c>
    </row>
    <row r="42" spans="1:18" ht="12.75" hidden="1">
      <c r="A42" s="89">
        <v>3235</v>
      </c>
      <c r="B42" s="90" t="s">
        <v>87</v>
      </c>
      <c r="C42" s="91">
        <v>10000</v>
      </c>
      <c r="D42" s="91">
        <v>0</v>
      </c>
      <c r="E42" s="91">
        <f t="shared" si="13"/>
        <v>10000</v>
      </c>
      <c r="F42" s="91">
        <v>0</v>
      </c>
      <c r="G42" s="91">
        <f t="shared" si="18"/>
        <v>10000</v>
      </c>
      <c r="H42" s="91">
        <v>10000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f t="shared" si="17"/>
        <v>10000</v>
      </c>
      <c r="R42" s="91">
        <f t="shared" si="14"/>
        <v>10000</v>
      </c>
    </row>
    <row r="43" spans="1:18" ht="12.75" hidden="1">
      <c r="A43" s="89">
        <v>3236</v>
      </c>
      <c r="B43" s="90" t="s">
        <v>60</v>
      </c>
      <c r="C43" s="91">
        <v>18000</v>
      </c>
      <c r="D43" s="91">
        <v>0</v>
      </c>
      <c r="E43" s="91">
        <f t="shared" si="13"/>
        <v>18000</v>
      </c>
      <c r="F43" s="91">
        <v>-5000</v>
      </c>
      <c r="G43" s="91">
        <f t="shared" si="18"/>
        <v>13000</v>
      </c>
      <c r="H43" s="91">
        <v>18000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f t="shared" si="17"/>
        <v>18000</v>
      </c>
      <c r="R43" s="91">
        <f t="shared" si="14"/>
        <v>18000</v>
      </c>
    </row>
    <row r="44" spans="1:18" ht="12.75" hidden="1">
      <c r="A44" s="89">
        <v>3237</v>
      </c>
      <c r="B44" s="90" t="s">
        <v>61</v>
      </c>
      <c r="C44" s="91">
        <v>500</v>
      </c>
      <c r="D44" s="91">
        <v>0</v>
      </c>
      <c r="E44" s="91">
        <f t="shared" si="13"/>
        <v>500</v>
      </c>
      <c r="F44" s="91">
        <v>-400</v>
      </c>
      <c r="G44" s="91">
        <f t="shared" si="18"/>
        <v>100</v>
      </c>
      <c r="H44" s="91">
        <v>500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f t="shared" si="17"/>
        <v>500</v>
      </c>
      <c r="R44" s="91">
        <f t="shared" si="14"/>
        <v>500</v>
      </c>
    </row>
    <row r="45" spans="1:18" ht="12.75" hidden="1">
      <c r="A45" s="89">
        <v>3238</v>
      </c>
      <c r="B45" s="90" t="s">
        <v>62</v>
      </c>
      <c r="C45" s="91">
        <v>18000</v>
      </c>
      <c r="D45" s="91">
        <v>-2000</v>
      </c>
      <c r="E45" s="91">
        <f t="shared" si="13"/>
        <v>16000</v>
      </c>
      <c r="F45" s="91">
        <v>0</v>
      </c>
      <c r="G45" s="91">
        <f t="shared" si="18"/>
        <v>16000</v>
      </c>
      <c r="H45" s="91">
        <v>16000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f t="shared" si="17"/>
        <v>18000</v>
      </c>
      <c r="R45" s="91">
        <f t="shared" si="14"/>
        <v>18000</v>
      </c>
    </row>
    <row r="46" spans="1:18" ht="12.75" hidden="1">
      <c r="A46" s="89">
        <v>3239</v>
      </c>
      <c r="B46" s="90" t="s">
        <v>63</v>
      </c>
      <c r="C46" s="91">
        <v>21000</v>
      </c>
      <c r="D46" s="91">
        <v>-6000</v>
      </c>
      <c r="E46" s="91">
        <f t="shared" si="13"/>
        <v>15000</v>
      </c>
      <c r="F46" s="91">
        <v>0</v>
      </c>
      <c r="G46" s="91">
        <f t="shared" si="18"/>
        <v>15000</v>
      </c>
      <c r="H46" s="91">
        <v>15000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f t="shared" si="17"/>
        <v>21000</v>
      </c>
      <c r="R46" s="91">
        <f t="shared" si="14"/>
        <v>21000</v>
      </c>
    </row>
    <row r="47" spans="1:18" ht="22.5">
      <c r="A47" s="86">
        <v>329</v>
      </c>
      <c r="B47" s="87" t="s">
        <v>32</v>
      </c>
      <c r="C47" s="88">
        <f>SUM(C48:C52)</f>
        <v>43942</v>
      </c>
      <c r="D47" s="88">
        <f>SUM(D48:D52)</f>
        <v>-4150</v>
      </c>
      <c r="E47" s="88">
        <f>SUM(E48:E52)</f>
        <v>39792</v>
      </c>
      <c r="F47" s="88">
        <f>SUM(F48:F52)</f>
        <v>900</v>
      </c>
      <c r="G47" s="88">
        <f>SUM(G48:G52)</f>
        <v>40692</v>
      </c>
      <c r="H47" s="88">
        <f aca="true" t="shared" si="19" ref="H47:R47">SUM(H48:H52)</f>
        <v>39792</v>
      </c>
      <c r="I47" s="88">
        <f t="shared" si="19"/>
        <v>0</v>
      </c>
      <c r="J47" s="88">
        <f t="shared" si="19"/>
        <v>0</v>
      </c>
      <c r="K47" s="88">
        <f>SUM(K48:K52)</f>
        <v>0</v>
      </c>
      <c r="L47" s="88">
        <f>SUM(L48:L52)</f>
        <v>0</v>
      </c>
      <c r="M47" s="88">
        <f t="shared" si="19"/>
        <v>0</v>
      </c>
      <c r="N47" s="88">
        <f t="shared" si="19"/>
        <v>0</v>
      </c>
      <c r="O47" s="88">
        <f t="shared" si="19"/>
        <v>0</v>
      </c>
      <c r="P47" s="88">
        <v>0</v>
      </c>
      <c r="Q47" s="88">
        <f t="shared" si="19"/>
        <v>43942</v>
      </c>
      <c r="R47" s="88">
        <f t="shared" si="19"/>
        <v>43942</v>
      </c>
    </row>
    <row r="48" spans="1:18" ht="12.75" hidden="1">
      <c r="A48" s="89">
        <v>3292</v>
      </c>
      <c r="B48" s="90" t="s">
        <v>66</v>
      </c>
      <c r="C48" s="91">
        <v>11500</v>
      </c>
      <c r="D48" s="91">
        <v>4850</v>
      </c>
      <c r="E48" s="91">
        <f t="shared" si="13"/>
        <v>16350</v>
      </c>
      <c r="F48" s="91">
        <v>0</v>
      </c>
      <c r="G48" s="91">
        <f>E48+F48</f>
        <v>16350</v>
      </c>
      <c r="H48" s="91">
        <v>16350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f>C48*1</f>
        <v>11500</v>
      </c>
      <c r="R48" s="91">
        <f>Q48*1</f>
        <v>11500</v>
      </c>
    </row>
    <row r="49" spans="1:18" ht="12.75" hidden="1">
      <c r="A49" s="89">
        <v>3293</v>
      </c>
      <c r="B49" s="90" t="s">
        <v>67</v>
      </c>
      <c r="C49" s="91">
        <v>2000</v>
      </c>
      <c r="D49" s="91">
        <v>-1000</v>
      </c>
      <c r="E49" s="91">
        <f t="shared" si="13"/>
        <v>1000</v>
      </c>
      <c r="F49" s="91">
        <v>-200</v>
      </c>
      <c r="G49" s="91">
        <f>E49+F49</f>
        <v>800</v>
      </c>
      <c r="H49" s="91">
        <v>1000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f>C49*1</f>
        <v>2000</v>
      </c>
      <c r="R49" s="91">
        <f>Q49*1</f>
        <v>2000</v>
      </c>
    </row>
    <row r="50" spans="1:18" ht="12.75" hidden="1">
      <c r="A50" s="89">
        <v>3294</v>
      </c>
      <c r="B50" s="90" t="s">
        <v>68</v>
      </c>
      <c r="C50" s="91">
        <v>2500</v>
      </c>
      <c r="D50" s="91">
        <v>0</v>
      </c>
      <c r="E50" s="91">
        <f t="shared" si="13"/>
        <v>2500</v>
      </c>
      <c r="F50" s="91">
        <v>0</v>
      </c>
      <c r="G50" s="91">
        <f>E50+F50</f>
        <v>2500</v>
      </c>
      <c r="H50" s="91">
        <v>2500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f>C50*1</f>
        <v>2500</v>
      </c>
      <c r="R50" s="91">
        <f>Q50*1</f>
        <v>2500</v>
      </c>
    </row>
    <row r="51" spans="1:18" ht="12.75" hidden="1">
      <c r="A51" s="89">
        <v>3295</v>
      </c>
      <c r="B51" s="90" t="s">
        <v>69</v>
      </c>
      <c r="C51" s="91">
        <v>1500</v>
      </c>
      <c r="D51" s="91">
        <v>-1000</v>
      </c>
      <c r="E51" s="91">
        <f t="shared" si="13"/>
        <v>500</v>
      </c>
      <c r="F51" s="91">
        <v>0</v>
      </c>
      <c r="G51" s="91">
        <f>E51+F51</f>
        <v>500</v>
      </c>
      <c r="H51" s="91">
        <v>500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f>C51*1</f>
        <v>1500</v>
      </c>
      <c r="R51" s="91">
        <f>Q51*1</f>
        <v>1500</v>
      </c>
    </row>
    <row r="52" spans="1:18" ht="22.5" hidden="1">
      <c r="A52" s="89">
        <v>3299</v>
      </c>
      <c r="B52" s="90" t="s">
        <v>32</v>
      </c>
      <c r="C52" s="91">
        <v>26442</v>
      </c>
      <c r="D52" s="91">
        <v>-7000</v>
      </c>
      <c r="E52" s="91">
        <f t="shared" si="13"/>
        <v>19442</v>
      </c>
      <c r="F52" s="91">
        <v>1100</v>
      </c>
      <c r="G52" s="91">
        <f>E52+F52</f>
        <v>20542</v>
      </c>
      <c r="H52" s="91">
        <v>19442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f>C52*1</f>
        <v>26442</v>
      </c>
      <c r="R52" s="91">
        <f>Q52*1</f>
        <v>26442</v>
      </c>
    </row>
    <row r="53" spans="1:18" s="5" customFormat="1" ht="12.75">
      <c r="A53" s="83">
        <v>34</v>
      </c>
      <c r="B53" s="84" t="s">
        <v>33</v>
      </c>
      <c r="C53" s="85">
        <f aca="true" t="shared" si="20" ref="C53:G54">C54</f>
        <v>6000</v>
      </c>
      <c r="D53" s="85">
        <f t="shared" si="20"/>
        <v>0</v>
      </c>
      <c r="E53" s="85">
        <f t="shared" si="20"/>
        <v>6000</v>
      </c>
      <c r="F53" s="85">
        <f t="shared" si="20"/>
        <v>0</v>
      </c>
      <c r="G53" s="85">
        <f t="shared" si="20"/>
        <v>6000</v>
      </c>
      <c r="H53" s="85">
        <f aca="true" t="shared" si="21" ref="H53:R53">H54</f>
        <v>6000</v>
      </c>
      <c r="I53" s="85">
        <f t="shared" si="21"/>
        <v>0</v>
      </c>
      <c r="J53" s="85">
        <f t="shared" si="21"/>
        <v>0</v>
      </c>
      <c r="K53" s="85">
        <f>K54</f>
        <v>0</v>
      </c>
      <c r="L53" s="85">
        <f>L54</f>
        <v>0</v>
      </c>
      <c r="M53" s="85">
        <f t="shared" si="21"/>
        <v>0</v>
      </c>
      <c r="N53" s="85">
        <f t="shared" si="21"/>
        <v>0</v>
      </c>
      <c r="O53" s="85">
        <f t="shared" si="21"/>
        <v>0</v>
      </c>
      <c r="P53" s="85">
        <v>0</v>
      </c>
      <c r="Q53" s="85">
        <f t="shared" si="21"/>
        <v>6000</v>
      </c>
      <c r="R53" s="85">
        <f t="shared" si="21"/>
        <v>6000</v>
      </c>
    </row>
    <row r="54" spans="1:18" ht="12.75">
      <c r="A54" s="86">
        <v>343</v>
      </c>
      <c r="B54" s="87" t="s">
        <v>34</v>
      </c>
      <c r="C54" s="88">
        <f t="shared" si="20"/>
        <v>6000</v>
      </c>
      <c r="D54" s="88">
        <f t="shared" si="20"/>
        <v>0</v>
      </c>
      <c r="E54" s="88">
        <f t="shared" si="20"/>
        <v>6000</v>
      </c>
      <c r="F54" s="88">
        <f t="shared" si="20"/>
        <v>0</v>
      </c>
      <c r="G54" s="88">
        <f t="shared" si="20"/>
        <v>6000</v>
      </c>
      <c r="H54" s="88">
        <f aca="true" t="shared" si="22" ref="H54:R54">H55</f>
        <v>6000</v>
      </c>
      <c r="I54" s="88">
        <f t="shared" si="22"/>
        <v>0</v>
      </c>
      <c r="J54" s="88">
        <f t="shared" si="22"/>
        <v>0</v>
      </c>
      <c r="K54" s="88">
        <f>K55</f>
        <v>0</v>
      </c>
      <c r="L54" s="88">
        <f>L55</f>
        <v>0</v>
      </c>
      <c r="M54" s="88">
        <f t="shared" si="22"/>
        <v>0</v>
      </c>
      <c r="N54" s="88">
        <f t="shared" si="22"/>
        <v>0</v>
      </c>
      <c r="O54" s="88">
        <f t="shared" si="22"/>
        <v>0</v>
      </c>
      <c r="P54" s="88">
        <v>0</v>
      </c>
      <c r="Q54" s="88">
        <f t="shared" si="22"/>
        <v>6000</v>
      </c>
      <c r="R54" s="88">
        <f t="shared" si="22"/>
        <v>6000</v>
      </c>
    </row>
    <row r="55" spans="1:18" ht="12.75" hidden="1">
      <c r="A55" s="89">
        <v>3431</v>
      </c>
      <c r="B55" s="90" t="s">
        <v>70</v>
      </c>
      <c r="C55" s="91">
        <v>6000</v>
      </c>
      <c r="D55" s="91">
        <v>0</v>
      </c>
      <c r="E55" s="91">
        <f>C55+D55</f>
        <v>6000</v>
      </c>
      <c r="F55" s="91">
        <v>0</v>
      </c>
      <c r="G55" s="91">
        <f>E55+F55</f>
        <v>6000</v>
      </c>
      <c r="H55" s="91">
        <v>6000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f>C55*1</f>
        <v>6000</v>
      </c>
      <c r="R55" s="91">
        <f>Q55*1</f>
        <v>6000</v>
      </c>
    </row>
    <row r="56" spans="1:18" ht="12.75">
      <c r="A56" s="104" t="s">
        <v>89</v>
      </c>
      <c r="B56" s="101"/>
      <c r="C56" s="96">
        <f aca="true" t="shared" si="23" ref="C56:G57">C57</f>
        <v>104632.42</v>
      </c>
      <c r="D56" s="96">
        <f t="shared" si="23"/>
        <v>4756.040000000001</v>
      </c>
      <c r="E56" s="96">
        <f t="shared" si="23"/>
        <v>109388.45999999999</v>
      </c>
      <c r="F56" s="96">
        <f t="shared" si="23"/>
        <v>4877.5</v>
      </c>
      <c r="G56" s="96">
        <f t="shared" si="23"/>
        <v>114265.95999999999</v>
      </c>
      <c r="H56" s="96">
        <f aca="true" t="shared" si="24" ref="H56:R56">H57</f>
        <v>109388.46</v>
      </c>
      <c r="I56" s="96">
        <f t="shared" si="24"/>
        <v>0</v>
      </c>
      <c r="J56" s="96">
        <f t="shared" si="24"/>
        <v>0</v>
      </c>
      <c r="K56" s="96">
        <f t="shared" si="24"/>
        <v>0</v>
      </c>
      <c r="L56" s="96">
        <f t="shared" si="24"/>
        <v>0</v>
      </c>
      <c r="M56" s="96">
        <f t="shared" si="24"/>
        <v>0</v>
      </c>
      <c r="N56" s="96">
        <f t="shared" si="24"/>
        <v>0</v>
      </c>
      <c r="O56" s="96">
        <f t="shared" si="24"/>
        <v>0</v>
      </c>
      <c r="P56" s="96">
        <f t="shared" si="24"/>
        <v>0</v>
      </c>
      <c r="Q56" s="96">
        <f t="shared" si="24"/>
        <v>104632.42</v>
      </c>
      <c r="R56" s="96">
        <f t="shared" si="24"/>
        <v>104632.42</v>
      </c>
    </row>
    <row r="57" spans="1:18" ht="12.75">
      <c r="A57" s="80">
        <v>3</v>
      </c>
      <c r="B57" s="93" t="s">
        <v>23</v>
      </c>
      <c r="C57" s="82">
        <f t="shared" si="23"/>
        <v>104632.42</v>
      </c>
      <c r="D57" s="82">
        <f t="shared" si="23"/>
        <v>4756.040000000001</v>
      </c>
      <c r="E57" s="82">
        <f t="shared" si="23"/>
        <v>109388.45999999999</v>
      </c>
      <c r="F57" s="82">
        <f t="shared" si="23"/>
        <v>4877.5</v>
      </c>
      <c r="G57" s="82">
        <f t="shared" si="23"/>
        <v>114265.95999999999</v>
      </c>
      <c r="H57" s="82">
        <f aca="true" t="shared" si="25" ref="H57:R57">H58</f>
        <v>109388.46</v>
      </c>
      <c r="I57" s="82">
        <f t="shared" si="25"/>
        <v>0</v>
      </c>
      <c r="J57" s="82">
        <f t="shared" si="25"/>
        <v>0</v>
      </c>
      <c r="K57" s="82">
        <f t="shared" si="25"/>
        <v>0</v>
      </c>
      <c r="L57" s="82">
        <f t="shared" si="25"/>
        <v>0</v>
      </c>
      <c r="M57" s="82">
        <f t="shared" si="25"/>
        <v>0</v>
      </c>
      <c r="N57" s="82">
        <f t="shared" si="25"/>
        <v>0</v>
      </c>
      <c r="O57" s="82">
        <f t="shared" si="25"/>
        <v>0</v>
      </c>
      <c r="P57" s="82">
        <f t="shared" si="25"/>
        <v>0</v>
      </c>
      <c r="Q57" s="82">
        <f t="shared" si="25"/>
        <v>104632.42</v>
      </c>
      <c r="R57" s="82">
        <f t="shared" si="25"/>
        <v>104632.42</v>
      </c>
    </row>
    <row r="58" spans="1:18" ht="12.75">
      <c r="A58" s="83">
        <v>32</v>
      </c>
      <c r="B58" s="84" t="s">
        <v>28</v>
      </c>
      <c r="C58" s="85">
        <f>C59+C61</f>
        <v>104632.42</v>
      </c>
      <c r="D58" s="85">
        <f>D59+D61</f>
        <v>4756.040000000001</v>
      </c>
      <c r="E58" s="85">
        <f>E59+E61</f>
        <v>109388.45999999999</v>
      </c>
      <c r="F58" s="85">
        <f>F59+F61</f>
        <v>4877.5</v>
      </c>
      <c r="G58" s="85">
        <f>G59+G61</f>
        <v>114265.95999999999</v>
      </c>
      <c r="H58" s="85">
        <f aca="true" t="shared" si="26" ref="H58:R58">H59+H61</f>
        <v>109388.46</v>
      </c>
      <c r="I58" s="85">
        <f t="shared" si="26"/>
        <v>0</v>
      </c>
      <c r="J58" s="85">
        <f t="shared" si="26"/>
        <v>0</v>
      </c>
      <c r="K58" s="85">
        <f t="shared" si="26"/>
        <v>0</v>
      </c>
      <c r="L58" s="85">
        <f t="shared" si="26"/>
        <v>0</v>
      </c>
      <c r="M58" s="85">
        <f t="shared" si="26"/>
        <v>0</v>
      </c>
      <c r="N58" s="85">
        <f t="shared" si="26"/>
        <v>0</v>
      </c>
      <c r="O58" s="85">
        <f t="shared" si="26"/>
        <v>0</v>
      </c>
      <c r="P58" s="85">
        <f t="shared" si="26"/>
        <v>0</v>
      </c>
      <c r="Q58" s="85">
        <f t="shared" si="26"/>
        <v>104632.42</v>
      </c>
      <c r="R58" s="85">
        <f t="shared" si="26"/>
        <v>104632.42</v>
      </c>
    </row>
    <row r="59" spans="1:18" ht="12.75">
      <c r="A59" s="86">
        <v>322</v>
      </c>
      <c r="B59" s="87" t="s">
        <v>30</v>
      </c>
      <c r="C59" s="88">
        <f>C60</f>
        <v>38500</v>
      </c>
      <c r="D59" s="88">
        <f>D60</f>
        <v>-15000</v>
      </c>
      <c r="E59" s="88">
        <f>E60</f>
        <v>23500</v>
      </c>
      <c r="F59" s="88">
        <f>F60</f>
        <v>0</v>
      </c>
      <c r="G59" s="88">
        <f>G60</f>
        <v>23500</v>
      </c>
      <c r="H59" s="88">
        <f aca="true" t="shared" si="27" ref="H59:R59">H60</f>
        <v>23500</v>
      </c>
      <c r="I59" s="88">
        <f t="shared" si="27"/>
        <v>0</v>
      </c>
      <c r="J59" s="88">
        <f t="shared" si="27"/>
        <v>0</v>
      </c>
      <c r="K59" s="88">
        <f t="shared" si="27"/>
        <v>0</v>
      </c>
      <c r="L59" s="88">
        <f t="shared" si="27"/>
        <v>0</v>
      </c>
      <c r="M59" s="88">
        <f t="shared" si="27"/>
        <v>0</v>
      </c>
      <c r="N59" s="88">
        <f t="shared" si="27"/>
        <v>0</v>
      </c>
      <c r="O59" s="88">
        <f t="shared" si="27"/>
        <v>0</v>
      </c>
      <c r="P59" s="88">
        <f t="shared" si="27"/>
        <v>0</v>
      </c>
      <c r="Q59" s="88">
        <f t="shared" si="27"/>
        <v>38500</v>
      </c>
      <c r="R59" s="88">
        <f t="shared" si="27"/>
        <v>38500</v>
      </c>
    </row>
    <row r="60" spans="1:18" ht="12.75" customHeight="1" hidden="1">
      <c r="A60" s="89">
        <v>3224</v>
      </c>
      <c r="B60" s="90" t="s">
        <v>54</v>
      </c>
      <c r="C60" s="91">
        <v>38500</v>
      </c>
      <c r="D60" s="91">
        <v>-15000</v>
      </c>
      <c r="E60" s="91">
        <f>C60+D60</f>
        <v>23500</v>
      </c>
      <c r="F60" s="91">
        <v>0</v>
      </c>
      <c r="G60" s="91">
        <f>E60+F60</f>
        <v>23500</v>
      </c>
      <c r="H60" s="91">
        <v>23500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f>C60*1</f>
        <v>38500</v>
      </c>
      <c r="R60" s="91">
        <f>Q60*1</f>
        <v>38500</v>
      </c>
    </row>
    <row r="61" spans="1:18" ht="12.75">
      <c r="A61" s="86">
        <v>323</v>
      </c>
      <c r="B61" s="87" t="s">
        <v>31</v>
      </c>
      <c r="C61" s="88">
        <f>SUM(C62:C63)</f>
        <v>66132.42</v>
      </c>
      <c r="D61" s="88">
        <f aca="true" t="shared" si="28" ref="D61:R61">SUM(D62:D63)</f>
        <v>19756.04</v>
      </c>
      <c r="E61" s="88">
        <f t="shared" si="28"/>
        <v>85888.45999999999</v>
      </c>
      <c r="F61" s="88">
        <f t="shared" si="28"/>
        <v>4877.5</v>
      </c>
      <c r="G61" s="88">
        <f t="shared" si="28"/>
        <v>90765.95999999999</v>
      </c>
      <c r="H61" s="88">
        <f t="shared" si="28"/>
        <v>85888.46</v>
      </c>
      <c r="I61" s="88">
        <f t="shared" si="28"/>
        <v>0</v>
      </c>
      <c r="J61" s="88">
        <f t="shared" si="28"/>
        <v>0</v>
      </c>
      <c r="K61" s="88">
        <f t="shared" si="28"/>
        <v>0</v>
      </c>
      <c r="L61" s="88">
        <f t="shared" si="28"/>
        <v>0</v>
      </c>
      <c r="M61" s="88">
        <f t="shared" si="28"/>
        <v>0</v>
      </c>
      <c r="N61" s="88">
        <f t="shared" si="28"/>
        <v>0</v>
      </c>
      <c r="O61" s="88">
        <f t="shared" si="28"/>
        <v>0</v>
      </c>
      <c r="P61" s="88">
        <f t="shared" si="28"/>
        <v>0</v>
      </c>
      <c r="Q61" s="88">
        <f t="shared" si="28"/>
        <v>66132.42</v>
      </c>
      <c r="R61" s="88">
        <f t="shared" si="28"/>
        <v>66132.42</v>
      </c>
    </row>
    <row r="62" spans="1:18" ht="12.75" hidden="1">
      <c r="A62" s="89">
        <v>3232</v>
      </c>
      <c r="B62" s="90" t="s">
        <v>58</v>
      </c>
      <c r="C62" s="91">
        <v>65132.42</v>
      </c>
      <c r="D62" s="91">
        <v>19756.04</v>
      </c>
      <c r="E62" s="91">
        <f>C62+D62</f>
        <v>84888.45999999999</v>
      </c>
      <c r="F62" s="91">
        <v>4877.5</v>
      </c>
      <c r="G62" s="91">
        <f>E62+F62</f>
        <v>89765.95999999999</v>
      </c>
      <c r="H62" s="91">
        <v>84888.46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f>C62*1</f>
        <v>65132.42</v>
      </c>
      <c r="R62" s="91">
        <f>Q62*1</f>
        <v>65132.42</v>
      </c>
    </row>
    <row r="63" spans="1:18" ht="12.75" hidden="1">
      <c r="A63" s="89">
        <v>3237</v>
      </c>
      <c r="B63" s="90" t="s">
        <v>61</v>
      </c>
      <c r="C63" s="91">
        <v>1000</v>
      </c>
      <c r="D63" s="91">
        <v>0</v>
      </c>
      <c r="E63" s="91">
        <f>C63+D63</f>
        <v>1000</v>
      </c>
      <c r="F63" s="91">
        <v>0</v>
      </c>
      <c r="G63" s="91">
        <f>E63+F63</f>
        <v>1000</v>
      </c>
      <c r="H63" s="91">
        <v>1000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f>C63*1</f>
        <v>1000</v>
      </c>
      <c r="R63" s="91">
        <f>Q63*1</f>
        <v>1000</v>
      </c>
    </row>
    <row r="64" spans="1:18" ht="12.75">
      <c r="A64" s="89"/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24.75" customHeight="1">
      <c r="A65" s="182" t="s">
        <v>135</v>
      </c>
      <c r="B65" s="183"/>
      <c r="C65" s="124">
        <f>C66</f>
        <v>894500</v>
      </c>
      <c r="D65" s="124">
        <f aca="true" t="shared" si="29" ref="D65:R65">D66</f>
        <v>55287.34999999999</v>
      </c>
      <c r="E65" s="124">
        <f t="shared" si="29"/>
        <v>949787.35</v>
      </c>
      <c r="F65" s="124">
        <f t="shared" si="29"/>
        <v>167846.25</v>
      </c>
      <c r="G65" s="124">
        <f t="shared" si="29"/>
        <v>955305.56</v>
      </c>
      <c r="H65" s="124">
        <f t="shared" si="29"/>
        <v>949787.35</v>
      </c>
      <c r="I65" s="124">
        <f t="shared" si="29"/>
        <v>0</v>
      </c>
      <c r="J65" s="124">
        <f t="shared" si="29"/>
        <v>0</v>
      </c>
      <c r="K65" s="124">
        <f t="shared" si="29"/>
        <v>0</v>
      </c>
      <c r="L65" s="124">
        <f t="shared" si="29"/>
        <v>0</v>
      </c>
      <c r="M65" s="124">
        <f t="shared" si="29"/>
        <v>0</v>
      </c>
      <c r="N65" s="124">
        <f t="shared" si="29"/>
        <v>0</v>
      </c>
      <c r="O65" s="124">
        <f t="shared" si="29"/>
        <v>0</v>
      </c>
      <c r="P65" s="124">
        <f t="shared" si="29"/>
        <v>0</v>
      </c>
      <c r="Q65" s="124">
        <f t="shared" si="29"/>
        <v>894500</v>
      </c>
      <c r="R65" s="124">
        <f t="shared" si="29"/>
        <v>894500</v>
      </c>
    </row>
    <row r="66" spans="1:18" ht="24.75" customHeight="1">
      <c r="A66" s="166" t="s">
        <v>109</v>
      </c>
      <c r="B66" s="166"/>
      <c r="C66" s="78">
        <f aca="true" t="shared" si="30" ref="C66:R66">C67+C109+C125</f>
        <v>894500</v>
      </c>
      <c r="D66" s="78">
        <f t="shared" si="30"/>
        <v>55287.34999999999</v>
      </c>
      <c r="E66" s="78">
        <f t="shared" si="30"/>
        <v>949787.35</v>
      </c>
      <c r="F66" s="78">
        <f t="shared" si="30"/>
        <v>167846.25</v>
      </c>
      <c r="G66" s="78">
        <f t="shared" si="30"/>
        <v>955305.56</v>
      </c>
      <c r="H66" s="78">
        <f t="shared" si="30"/>
        <v>949787.35</v>
      </c>
      <c r="I66" s="78">
        <f t="shared" si="30"/>
        <v>0</v>
      </c>
      <c r="J66" s="78">
        <f t="shared" si="30"/>
        <v>0</v>
      </c>
      <c r="K66" s="78">
        <f t="shared" si="30"/>
        <v>0</v>
      </c>
      <c r="L66" s="78">
        <f t="shared" si="30"/>
        <v>0</v>
      </c>
      <c r="M66" s="78">
        <f t="shared" si="30"/>
        <v>0</v>
      </c>
      <c r="N66" s="78">
        <f t="shared" si="30"/>
        <v>0</v>
      </c>
      <c r="O66" s="78">
        <f t="shared" si="30"/>
        <v>0</v>
      </c>
      <c r="P66" s="78">
        <f t="shared" si="30"/>
        <v>0</v>
      </c>
      <c r="Q66" s="78">
        <f t="shared" si="30"/>
        <v>894500</v>
      </c>
      <c r="R66" s="78">
        <f t="shared" si="30"/>
        <v>894500</v>
      </c>
    </row>
    <row r="67" spans="1:18" ht="24.75" customHeight="1">
      <c r="A67" s="184" t="s">
        <v>84</v>
      </c>
      <c r="B67" s="184"/>
      <c r="C67" s="79">
        <f>C68+C72+C78+C91+C96</f>
        <v>454500</v>
      </c>
      <c r="D67" s="79">
        <f aca="true" t="shared" si="31" ref="D67:P67">D68+D72+D78+D91+D96</f>
        <v>55287.34999999999</v>
      </c>
      <c r="E67" s="79">
        <f t="shared" si="31"/>
        <v>509787.35</v>
      </c>
      <c r="F67" s="79">
        <f t="shared" si="31"/>
        <v>124000</v>
      </c>
      <c r="G67" s="79">
        <f t="shared" si="31"/>
        <v>471459.31</v>
      </c>
      <c r="H67" s="79">
        <f t="shared" si="31"/>
        <v>509787.35</v>
      </c>
      <c r="I67" s="79">
        <f t="shared" si="31"/>
        <v>0</v>
      </c>
      <c r="J67" s="79">
        <f t="shared" si="31"/>
        <v>0</v>
      </c>
      <c r="K67" s="79">
        <f t="shared" si="31"/>
        <v>0</v>
      </c>
      <c r="L67" s="79">
        <f t="shared" si="31"/>
        <v>0</v>
      </c>
      <c r="M67" s="79">
        <f t="shared" si="31"/>
        <v>0</v>
      </c>
      <c r="N67" s="79">
        <f t="shared" si="31"/>
        <v>0</v>
      </c>
      <c r="O67" s="79">
        <f t="shared" si="31"/>
        <v>0</v>
      </c>
      <c r="P67" s="79">
        <f t="shared" si="31"/>
        <v>0</v>
      </c>
      <c r="Q67" s="79">
        <f>Q68+Q72+Q78</f>
        <v>454500</v>
      </c>
      <c r="R67" s="79">
        <f>R68+R72+R78</f>
        <v>454500</v>
      </c>
    </row>
    <row r="68" spans="1:18" ht="24.75" customHeight="1">
      <c r="A68" s="188" t="s">
        <v>96</v>
      </c>
      <c r="B68" s="188"/>
      <c r="C68" s="96">
        <f>C69</f>
        <v>2500</v>
      </c>
      <c r="D68" s="96">
        <f aca="true" t="shared" si="32" ref="D68:R70">D69</f>
        <v>0</v>
      </c>
      <c r="E68" s="96">
        <f t="shared" si="32"/>
        <v>2500</v>
      </c>
      <c r="F68" s="96">
        <f t="shared" si="32"/>
        <v>0</v>
      </c>
      <c r="G68" s="96">
        <f t="shared" si="32"/>
        <v>2500</v>
      </c>
      <c r="H68" s="96">
        <f t="shared" si="32"/>
        <v>2500</v>
      </c>
      <c r="I68" s="96">
        <f t="shared" si="32"/>
        <v>0</v>
      </c>
      <c r="J68" s="96">
        <f t="shared" si="32"/>
        <v>0</v>
      </c>
      <c r="K68" s="96">
        <f t="shared" si="32"/>
        <v>0</v>
      </c>
      <c r="L68" s="96">
        <f t="shared" si="32"/>
        <v>0</v>
      </c>
      <c r="M68" s="96">
        <f t="shared" si="32"/>
        <v>0</v>
      </c>
      <c r="N68" s="96">
        <f t="shared" si="32"/>
        <v>0</v>
      </c>
      <c r="O68" s="96">
        <f t="shared" si="32"/>
        <v>0</v>
      </c>
      <c r="P68" s="96">
        <f t="shared" si="32"/>
        <v>0</v>
      </c>
      <c r="Q68" s="96">
        <f t="shared" si="32"/>
        <v>2500</v>
      </c>
      <c r="R68" s="96">
        <f t="shared" si="32"/>
        <v>2500</v>
      </c>
    </row>
    <row r="69" spans="1:18" ht="12.75">
      <c r="A69" s="97">
        <v>32</v>
      </c>
      <c r="B69" s="98" t="s">
        <v>28</v>
      </c>
      <c r="C69" s="85">
        <f>C70</f>
        <v>2500</v>
      </c>
      <c r="D69" s="85">
        <f t="shared" si="32"/>
        <v>0</v>
      </c>
      <c r="E69" s="85">
        <f t="shared" si="32"/>
        <v>2500</v>
      </c>
      <c r="F69" s="85">
        <f t="shared" si="32"/>
        <v>0</v>
      </c>
      <c r="G69" s="85">
        <f t="shared" si="32"/>
        <v>2500</v>
      </c>
      <c r="H69" s="85">
        <f t="shared" si="32"/>
        <v>2500</v>
      </c>
      <c r="I69" s="85">
        <f t="shared" si="32"/>
        <v>0</v>
      </c>
      <c r="J69" s="85">
        <f t="shared" si="32"/>
        <v>0</v>
      </c>
      <c r="K69" s="85">
        <f t="shared" si="32"/>
        <v>0</v>
      </c>
      <c r="L69" s="85">
        <f t="shared" si="32"/>
        <v>0</v>
      </c>
      <c r="M69" s="85">
        <f t="shared" si="32"/>
        <v>0</v>
      </c>
      <c r="N69" s="85">
        <f t="shared" si="32"/>
        <v>0</v>
      </c>
      <c r="O69" s="85">
        <f t="shared" si="32"/>
        <v>0</v>
      </c>
      <c r="P69" s="85">
        <f t="shared" si="32"/>
        <v>0</v>
      </c>
      <c r="Q69" s="85">
        <f t="shared" si="32"/>
        <v>2500</v>
      </c>
      <c r="R69" s="85">
        <f t="shared" si="32"/>
        <v>2500</v>
      </c>
    </row>
    <row r="70" spans="1:18" ht="22.5">
      <c r="A70" s="86">
        <v>329</v>
      </c>
      <c r="B70" s="87" t="s">
        <v>32</v>
      </c>
      <c r="C70" s="88">
        <f>C71</f>
        <v>2500</v>
      </c>
      <c r="D70" s="88">
        <f t="shared" si="32"/>
        <v>0</v>
      </c>
      <c r="E70" s="88">
        <f t="shared" si="32"/>
        <v>2500</v>
      </c>
      <c r="F70" s="88">
        <f t="shared" si="32"/>
        <v>0</v>
      </c>
      <c r="G70" s="88">
        <f t="shared" si="32"/>
        <v>2500</v>
      </c>
      <c r="H70" s="88">
        <f t="shared" si="32"/>
        <v>2500</v>
      </c>
      <c r="I70" s="88">
        <f t="shared" si="32"/>
        <v>0</v>
      </c>
      <c r="J70" s="88">
        <f t="shared" si="32"/>
        <v>0</v>
      </c>
      <c r="K70" s="88">
        <f t="shared" si="32"/>
        <v>0</v>
      </c>
      <c r="L70" s="88">
        <f t="shared" si="32"/>
        <v>0</v>
      </c>
      <c r="M70" s="88">
        <f t="shared" si="32"/>
        <v>0</v>
      </c>
      <c r="N70" s="88">
        <f t="shared" si="32"/>
        <v>0</v>
      </c>
      <c r="O70" s="88">
        <f t="shared" si="32"/>
        <v>0</v>
      </c>
      <c r="P70" s="88">
        <f t="shared" si="32"/>
        <v>0</v>
      </c>
      <c r="Q70" s="88">
        <f t="shared" si="32"/>
        <v>2500</v>
      </c>
      <c r="R70" s="88">
        <f t="shared" si="32"/>
        <v>2500</v>
      </c>
    </row>
    <row r="71" spans="1:18" ht="22.5" hidden="1">
      <c r="A71" s="89">
        <v>3299</v>
      </c>
      <c r="B71" s="90" t="s">
        <v>32</v>
      </c>
      <c r="C71" s="91">
        <v>2500</v>
      </c>
      <c r="D71" s="91"/>
      <c r="E71" s="91">
        <f>C71+D71</f>
        <v>2500</v>
      </c>
      <c r="F71" s="91">
        <v>0</v>
      </c>
      <c r="G71" s="91">
        <f>E71+F71</f>
        <v>2500</v>
      </c>
      <c r="H71" s="91">
        <v>2500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/>
      <c r="Q71" s="91">
        <f>C71*100%</f>
        <v>2500</v>
      </c>
      <c r="R71" s="91">
        <f>C71*100%</f>
        <v>2500</v>
      </c>
    </row>
    <row r="72" spans="1:18" ht="12.75">
      <c r="A72" s="171" t="s">
        <v>149</v>
      </c>
      <c r="B72" s="171"/>
      <c r="C72" s="96">
        <f>C73</f>
        <v>50000</v>
      </c>
      <c r="D72" s="96">
        <f aca="true" t="shared" si="33" ref="D72:E74">D73</f>
        <v>0</v>
      </c>
      <c r="E72" s="96">
        <f t="shared" si="33"/>
        <v>50000</v>
      </c>
      <c r="F72" s="96">
        <f aca="true" t="shared" si="34" ref="F72:R72">F73</f>
        <v>-30000</v>
      </c>
      <c r="G72" s="96">
        <f t="shared" si="34"/>
        <v>20000</v>
      </c>
      <c r="H72" s="96">
        <f t="shared" si="34"/>
        <v>50000</v>
      </c>
      <c r="I72" s="96">
        <f t="shared" si="34"/>
        <v>0</v>
      </c>
      <c r="J72" s="96">
        <f t="shared" si="34"/>
        <v>0</v>
      </c>
      <c r="K72" s="96">
        <f t="shared" si="34"/>
        <v>0</v>
      </c>
      <c r="L72" s="96">
        <f t="shared" si="34"/>
        <v>0</v>
      </c>
      <c r="M72" s="96">
        <f t="shared" si="34"/>
        <v>0</v>
      </c>
      <c r="N72" s="96">
        <f t="shared" si="34"/>
        <v>0</v>
      </c>
      <c r="O72" s="96">
        <f t="shared" si="34"/>
        <v>0</v>
      </c>
      <c r="P72" s="96">
        <f t="shared" si="34"/>
        <v>0</v>
      </c>
      <c r="Q72" s="96">
        <f t="shared" si="34"/>
        <v>50000</v>
      </c>
      <c r="R72" s="96">
        <f t="shared" si="34"/>
        <v>50000</v>
      </c>
    </row>
    <row r="73" spans="1:18" ht="12.75">
      <c r="A73" s="99">
        <v>3</v>
      </c>
      <c r="B73" s="100" t="s">
        <v>23</v>
      </c>
      <c r="C73" s="82">
        <f>C74</f>
        <v>50000</v>
      </c>
      <c r="D73" s="82">
        <f t="shared" si="33"/>
        <v>0</v>
      </c>
      <c r="E73" s="82">
        <f t="shared" si="33"/>
        <v>50000</v>
      </c>
      <c r="F73" s="82">
        <f aca="true" t="shared" si="35" ref="F73:R73">F74</f>
        <v>-30000</v>
      </c>
      <c r="G73" s="82">
        <f t="shared" si="35"/>
        <v>20000</v>
      </c>
      <c r="H73" s="82">
        <f t="shared" si="35"/>
        <v>50000</v>
      </c>
      <c r="I73" s="82">
        <f t="shared" si="35"/>
        <v>0</v>
      </c>
      <c r="J73" s="82">
        <f t="shared" si="35"/>
        <v>0</v>
      </c>
      <c r="K73" s="82">
        <f t="shared" si="35"/>
        <v>0</v>
      </c>
      <c r="L73" s="82">
        <f t="shared" si="35"/>
        <v>0</v>
      </c>
      <c r="M73" s="82">
        <f t="shared" si="35"/>
        <v>0</v>
      </c>
      <c r="N73" s="82">
        <f t="shared" si="35"/>
        <v>0</v>
      </c>
      <c r="O73" s="82">
        <f t="shared" si="35"/>
        <v>0</v>
      </c>
      <c r="P73" s="82">
        <f t="shared" si="35"/>
        <v>0</v>
      </c>
      <c r="Q73" s="82">
        <f t="shared" si="35"/>
        <v>50000</v>
      </c>
      <c r="R73" s="82">
        <f t="shared" si="35"/>
        <v>50000</v>
      </c>
    </row>
    <row r="74" spans="1:18" ht="12.75">
      <c r="A74" s="97">
        <v>32</v>
      </c>
      <c r="B74" s="98" t="s">
        <v>28</v>
      </c>
      <c r="C74" s="85">
        <f>C75</f>
        <v>50000</v>
      </c>
      <c r="D74" s="85">
        <f t="shared" si="33"/>
        <v>0</v>
      </c>
      <c r="E74" s="85">
        <f t="shared" si="33"/>
        <v>50000</v>
      </c>
      <c r="F74" s="85">
        <f aca="true" t="shared" si="36" ref="F74:R74">F75</f>
        <v>-30000</v>
      </c>
      <c r="G74" s="85">
        <f t="shared" si="36"/>
        <v>20000</v>
      </c>
      <c r="H74" s="85">
        <f t="shared" si="36"/>
        <v>50000</v>
      </c>
      <c r="I74" s="85">
        <f t="shared" si="36"/>
        <v>0</v>
      </c>
      <c r="J74" s="85">
        <f t="shared" si="36"/>
        <v>0</v>
      </c>
      <c r="K74" s="85">
        <f t="shared" si="36"/>
        <v>0</v>
      </c>
      <c r="L74" s="85">
        <f t="shared" si="36"/>
        <v>0</v>
      </c>
      <c r="M74" s="85">
        <f t="shared" si="36"/>
        <v>0</v>
      </c>
      <c r="N74" s="85">
        <f t="shared" si="36"/>
        <v>0</v>
      </c>
      <c r="O74" s="85">
        <f t="shared" si="36"/>
        <v>0</v>
      </c>
      <c r="P74" s="85">
        <f t="shared" si="36"/>
        <v>0</v>
      </c>
      <c r="Q74" s="85">
        <f t="shared" si="36"/>
        <v>50000</v>
      </c>
      <c r="R74" s="85">
        <f t="shared" si="36"/>
        <v>50000</v>
      </c>
    </row>
    <row r="75" spans="1:18" ht="22.5">
      <c r="A75" s="86">
        <v>329</v>
      </c>
      <c r="B75" s="87" t="s">
        <v>32</v>
      </c>
      <c r="C75" s="88">
        <f>C76+C77</f>
        <v>50000</v>
      </c>
      <c r="D75" s="88">
        <f>D76+D77</f>
        <v>0</v>
      </c>
      <c r="E75" s="88">
        <f>E76+E77</f>
        <v>50000</v>
      </c>
      <c r="F75" s="88">
        <f aca="true" t="shared" si="37" ref="F75:R75">F76+F77</f>
        <v>-30000</v>
      </c>
      <c r="G75" s="88">
        <f t="shared" si="37"/>
        <v>20000</v>
      </c>
      <c r="H75" s="88">
        <f t="shared" si="37"/>
        <v>50000</v>
      </c>
      <c r="I75" s="88">
        <f t="shared" si="37"/>
        <v>0</v>
      </c>
      <c r="J75" s="88">
        <f t="shared" si="37"/>
        <v>0</v>
      </c>
      <c r="K75" s="88">
        <f t="shared" si="37"/>
        <v>0</v>
      </c>
      <c r="L75" s="88">
        <f t="shared" si="37"/>
        <v>0</v>
      </c>
      <c r="M75" s="88">
        <f t="shared" si="37"/>
        <v>0</v>
      </c>
      <c r="N75" s="88">
        <f t="shared" si="37"/>
        <v>0</v>
      </c>
      <c r="O75" s="88">
        <f t="shared" si="37"/>
        <v>0</v>
      </c>
      <c r="P75" s="88">
        <f t="shared" si="37"/>
        <v>0</v>
      </c>
      <c r="Q75" s="88">
        <f t="shared" si="37"/>
        <v>50000</v>
      </c>
      <c r="R75" s="88">
        <f t="shared" si="37"/>
        <v>50000</v>
      </c>
    </row>
    <row r="76" spans="1:18" ht="22.5" hidden="1">
      <c r="A76" s="89">
        <v>3291</v>
      </c>
      <c r="B76" s="90" t="s">
        <v>118</v>
      </c>
      <c r="C76" s="91">
        <v>10000</v>
      </c>
      <c r="D76" s="91">
        <v>0</v>
      </c>
      <c r="E76" s="91">
        <f>C76+D76</f>
        <v>10000</v>
      </c>
      <c r="F76" s="91">
        <v>-9000</v>
      </c>
      <c r="G76" s="91">
        <f>E76+F76</f>
        <v>1000</v>
      </c>
      <c r="H76" s="91">
        <v>10000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/>
      <c r="Q76" s="91">
        <f>C76*100%</f>
        <v>10000</v>
      </c>
      <c r="R76" s="91">
        <f>C76*100%</f>
        <v>10000</v>
      </c>
    </row>
    <row r="77" spans="1:18" ht="22.5" hidden="1">
      <c r="A77" s="89">
        <v>3299</v>
      </c>
      <c r="B77" s="90" t="s">
        <v>32</v>
      </c>
      <c r="C77" s="91">
        <v>40000</v>
      </c>
      <c r="D77" s="91">
        <v>0</v>
      </c>
      <c r="E77" s="91">
        <f>C77+D77</f>
        <v>40000</v>
      </c>
      <c r="F77" s="91">
        <v>-21000</v>
      </c>
      <c r="G77" s="91">
        <f>E77+F77</f>
        <v>19000</v>
      </c>
      <c r="H77" s="91">
        <v>40000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/>
      <c r="Q77" s="91">
        <f>C77*100%</f>
        <v>40000</v>
      </c>
      <c r="R77" s="91">
        <f>C77*100%</f>
        <v>40000</v>
      </c>
    </row>
    <row r="78" spans="1:18" ht="12.75" customHeight="1">
      <c r="A78" s="167" t="s">
        <v>102</v>
      </c>
      <c r="B78" s="167"/>
      <c r="C78" s="96">
        <f>C79</f>
        <v>402000</v>
      </c>
      <c r="D78" s="96">
        <f aca="true" t="shared" si="38" ref="D78:R78">D79</f>
        <v>-98790.69</v>
      </c>
      <c r="E78" s="96">
        <f t="shared" si="38"/>
        <v>303209.31</v>
      </c>
      <c r="F78" s="96">
        <f t="shared" si="38"/>
        <v>154000</v>
      </c>
      <c r="G78" s="96">
        <f t="shared" si="38"/>
        <v>448959.31</v>
      </c>
      <c r="H78" s="96">
        <f t="shared" si="38"/>
        <v>303209.31</v>
      </c>
      <c r="I78" s="96">
        <f t="shared" si="38"/>
        <v>0</v>
      </c>
      <c r="J78" s="96">
        <f t="shared" si="38"/>
        <v>0</v>
      </c>
      <c r="K78" s="96">
        <f t="shared" si="38"/>
        <v>0</v>
      </c>
      <c r="L78" s="96">
        <f t="shared" si="38"/>
        <v>0</v>
      </c>
      <c r="M78" s="96">
        <f t="shared" si="38"/>
        <v>0</v>
      </c>
      <c r="N78" s="96">
        <f t="shared" si="38"/>
        <v>0</v>
      </c>
      <c r="O78" s="96">
        <f t="shared" si="38"/>
        <v>0</v>
      </c>
      <c r="P78" s="96">
        <f t="shared" si="38"/>
        <v>0</v>
      </c>
      <c r="Q78" s="96">
        <f t="shared" si="38"/>
        <v>402000</v>
      </c>
      <c r="R78" s="96">
        <f t="shared" si="38"/>
        <v>402000</v>
      </c>
    </row>
    <row r="79" spans="1:18" ht="12.75">
      <c r="A79" s="99">
        <v>3</v>
      </c>
      <c r="B79" s="100" t="s">
        <v>23</v>
      </c>
      <c r="C79" s="82">
        <f aca="true" t="shared" si="39" ref="C79:R79">C80+C87</f>
        <v>402000</v>
      </c>
      <c r="D79" s="82">
        <f t="shared" si="39"/>
        <v>-98790.69</v>
      </c>
      <c r="E79" s="82">
        <f t="shared" si="39"/>
        <v>303209.31</v>
      </c>
      <c r="F79" s="82">
        <f t="shared" si="39"/>
        <v>154000</v>
      </c>
      <c r="G79" s="82">
        <f t="shared" si="39"/>
        <v>448959.31</v>
      </c>
      <c r="H79" s="82">
        <f t="shared" si="39"/>
        <v>303209.31</v>
      </c>
      <c r="I79" s="82">
        <f t="shared" si="39"/>
        <v>0</v>
      </c>
      <c r="J79" s="82">
        <f t="shared" si="39"/>
        <v>0</v>
      </c>
      <c r="K79" s="82">
        <f t="shared" si="39"/>
        <v>0</v>
      </c>
      <c r="L79" s="82">
        <f t="shared" si="39"/>
        <v>0</v>
      </c>
      <c r="M79" s="82">
        <f t="shared" si="39"/>
        <v>0</v>
      </c>
      <c r="N79" s="82">
        <f t="shared" si="39"/>
        <v>0</v>
      </c>
      <c r="O79" s="82">
        <f t="shared" si="39"/>
        <v>0</v>
      </c>
      <c r="P79" s="82">
        <f t="shared" si="39"/>
        <v>0</v>
      </c>
      <c r="Q79" s="82">
        <f t="shared" si="39"/>
        <v>402000</v>
      </c>
      <c r="R79" s="82">
        <f t="shared" si="39"/>
        <v>402000</v>
      </c>
    </row>
    <row r="80" spans="1:18" ht="12.75">
      <c r="A80" s="83">
        <v>31</v>
      </c>
      <c r="B80" s="84" t="s">
        <v>24</v>
      </c>
      <c r="C80" s="85">
        <f>C81+C83+C85</f>
        <v>383000</v>
      </c>
      <c r="D80" s="85">
        <f aca="true" t="shared" si="40" ref="D80:R80">D81+D83+D85</f>
        <v>-99375.44</v>
      </c>
      <c r="E80" s="85">
        <f t="shared" si="40"/>
        <v>283624.56</v>
      </c>
      <c r="F80" s="85">
        <f t="shared" si="40"/>
        <v>145000</v>
      </c>
      <c r="G80" s="85">
        <f t="shared" si="40"/>
        <v>420374.56</v>
      </c>
      <c r="H80" s="85">
        <f t="shared" si="40"/>
        <v>283624.56</v>
      </c>
      <c r="I80" s="85">
        <f t="shared" si="40"/>
        <v>0</v>
      </c>
      <c r="J80" s="85">
        <f t="shared" si="40"/>
        <v>0</v>
      </c>
      <c r="K80" s="85">
        <f t="shared" si="40"/>
        <v>0</v>
      </c>
      <c r="L80" s="85">
        <f t="shared" si="40"/>
        <v>0</v>
      </c>
      <c r="M80" s="85">
        <f t="shared" si="40"/>
        <v>0</v>
      </c>
      <c r="N80" s="85">
        <f t="shared" si="40"/>
        <v>0</v>
      </c>
      <c r="O80" s="85">
        <f t="shared" si="40"/>
        <v>0</v>
      </c>
      <c r="P80" s="85">
        <f t="shared" si="40"/>
        <v>0</v>
      </c>
      <c r="Q80" s="85">
        <f t="shared" si="40"/>
        <v>383000</v>
      </c>
      <c r="R80" s="85">
        <f t="shared" si="40"/>
        <v>383000</v>
      </c>
    </row>
    <row r="81" spans="1:18" ht="12.75">
      <c r="A81" s="86">
        <v>311</v>
      </c>
      <c r="B81" s="87" t="s">
        <v>25</v>
      </c>
      <c r="C81" s="88">
        <f>C82</f>
        <v>260000</v>
      </c>
      <c r="D81" s="88">
        <f aca="true" t="shared" si="41" ref="D81:R81">D82</f>
        <v>-23627.06</v>
      </c>
      <c r="E81" s="88">
        <f t="shared" si="41"/>
        <v>236372.94</v>
      </c>
      <c r="F81" s="88">
        <f t="shared" si="41"/>
        <v>125000</v>
      </c>
      <c r="G81" s="88">
        <f t="shared" si="41"/>
        <v>361372.94</v>
      </c>
      <c r="H81" s="88">
        <f t="shared" si="41"/>
        <v>236372.94</v>
      </c>
      <c r="I81" s="88">
        <f t="shared" si="41"/>
        <v>0</v>
      </c>
      <c r="J81" s="88">
        <f t="shared" si="41"/>
        <v>0</v>
      </c>
      <c r="K81" s="88">
        <f t="shared" si="41"/>
        <v>0</v>
      </c>
      <c r="L81" s="88">
        <f t="shared" si="41"/>
        <v>0</v>
      </c>
      <c r="M81" s="88">
        <f t="shared" si="41"/>
        <v>0</v>
      </c>
      <c r="N81" s="88">
        <f t="shared" si="41"/>
        <v>0</v>
      </c>
      <c r="O81" s="88">
        <f t="shared" si="41"/>
        <v>0</v>
      </c>
      <c r="P81" s="88">
        <f t="shared" si="41"/>
        <v>0</v>
      </c>
      <c r="Q81" s="88">
        <f t="shared" si="41"/>
        <v>260000</v>
      </c>
      <c r="R81" s="88">
        <f t="shared" si="41"/>
        <v>260000</v>
      </c>
    </row>
    <row r="82" spans="1:18" ht="12.75" hidden="1">
      <c r="A82" s="89">
        <v>3111</v>
      </c>
      <c r="B82" s="90" t="s">
        <v>43</v>
      </c>
      <c r="C82" s="91">
        <v>260000</v>
      </c>
      <c r="D82" s="91">
        <v>-23627.06</v>
      </c>
      <c r="E82" s="91">
        <f>C82+D82</f>
        <v>236372.94</v>
      </c>
      <c r="F82" s="91">
        <v>125000</v>
      </c>
      <c r="G82" s="91">
        <f>E82+F82</f>
        <v>361372.94</v>
      </c>
      <c r="H82" s="91">
        <v>236372.94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f>C82*100%</f>
        <v>260000</v>
      </c>
      <c r="R82" s="91">
        <f>C82*100%</f>
        <v>260000</v>
      </c>
    </row>
    <row r="83" spans="1:18" ht="12.75">
      <c r="A83" s="86">
        <v>312</v>
      </c>
      <c r="B83" s="87" t="s">
        <v>26</v>
      </c>
      <c r="C83" s="88">
        <f>C84</f>
        <v>80000</v>
      </c>
      <c r="D83" s="88">
        <f aca="true" t="shared" si="42" ref="D83:R83">D84</f>
        <v>-71750</v>
      </c>
      <c r="E83" s="88">
        <f t="shared" si="42"/>
        <v>8250</v>
      </c>
      <c r="F83" s="88">
        <f t="shared" si="42"/>
        <v>0</v>
      </c>
      <c r="G83" s="88">
        <f t="shared" si="42"/>
        <v>0</v>
      </c>
      <c r="H83" s="88">
        <f t="shared" si="42"/>
        <v>8250</v>
      </c>
      <c r="I83" s="88">
        <f t="shared" si="42"/>
        <v>0</v>
      </c>
      <c r="J83" s="88">
        <f t="shared" si="42"/>
        <v>0</v>
      </c>
      <c r="K83" s="88">
        <f t="shared" si="42"/>
        <v>0</v>
      </c>
      <c r="L83" s="88">
        <f t="shared" si="42"/>
        <v>0</v>
      </c>
      <c r="M83" s="88">
        <f t="shared" si="42"/>
        <v>0</v>
      </c>
      <c r="N83" s="88">
        <f t="shared" si="42"/>
        <v>0</v>
      </c>
      <c r="O83" s="88">
        <f t="shared" si="42"/>
        <v>0</v>
      </c>
      <c r="P83" s="88">
        <f t="shared" si="42"/>
        <v>0</v>
      </c>
      <c r="Q83" s="88">
        <f t="shared" si="42"/>
        <v>80000</v>
      </c>
      <c r="R83" s="88">
        <f t="shared" si="42"/>
        <v>80000</v>
      </c>
    </row>
    <row r="84" spans="1:18" ht="12.75" hidden="1">
      <c r="A84" s="89">
        <v>3121</v>
      </c>
      <c r="B84" s="90" t="s">
        <v>26</v>
      </c>
      <c r="C84" s="91">
        <v>80000</v>
      </c>
      <c r="D84" s="91">
        <v>-71750</v>
      </c>
      <c r="E84" s="91">
        <f>C84+D84</f>
        <v>8250</v>
      </c>
      <c r="F84" s="91"/>
      <c r="G84" s="91"/>
      <c r="H84" s="91">
        <v>8250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f>C84*100%</f>
        <v>80000</v>
      </c>
      <c r="R84" s="91">
        <f>C84*100%</f>
        <v>80000</v>
      </c>
    </row>
    <row r="85" spans="1:18" ht="12.75">
      <c r="A85" s="86">
        <v>313</v>
      </c>
      <c r="B85" s="87" t="s">
        <v>27</v>
      </c>
      <c r="C85" s="88">
        <f aca="true" t="shared" si="43" ref="C85:R85">SUM(C86:C86)</f>
        <v>43000</v>
      </c>
      <c r="D85" s="88">
        <f t="shared" si="43"/>
        <v>-3998.38</v>
      </c>
      <c r="E85" s="88">
        <f t="shared" si="43"/>
        <v>39001.62</v>
      </c>
      <c r="F85" s="88">
        <f t="shared" si="43"/>
        <v>20000</v>
      </c>
      <c r="G85" s="88">
        <f t="shared" si="43"/>
        <v>59001.62</v>
      </c>
      <c r="H85" s="88">
        <f t="shared" si="43"/>
        <v>39001.62</v>
      </c>
      <c r="I85" s="88">
        <f t="shared" si="43"/>
        <v>0</v>
      </c>
      <c r="J85" s="88">
        <f t="shared" si="43"/>
        <v>0</v>
      </c>
      <c r="K85" s="88">
        <f t="shared" si="43"/>
        <v>0</v>
      </c>
      <c r="L85" s="88">
        <f t="shared" si="43"/>
        <v>0</v>
      </c>
      <c r="M85" s="88">
        <f t="shared" si="43"/>
        <v>0</v>
      </c>
      <c r="N85" s="88">
        <f t="shared" si="43"/>
        <v>0</v>
      </c>
      <c r="O85" s="88">
        <f t="shared" si="43"/>
        <v>0</v>
      </c>
      <c r="P85" s="88">
        <f t="shared" si="43"/>
        <v>0</v>
      </c>
      <c r="Q85" s="88">
        <f t="shared" si="43"/>
        <v>43000</v>
      </c>
      <c r="R85" s="88">
        <f t="shared" si="43"/>
        <v>43000</v>
      </c>
    </row>
    <row r="86" spans="1:18" ht="12.75" hidden="1">
      <c r="A86" s="89">
        <v>3132</v>
      </c>
      <c r="B86" s="90" t="s">
        <v>46</v>
      </c>
      <c r="C86" s="91">
        <v>43000</v>
      </c>
      <c r="D86" s="91">
        <v>-3998.38</v>
      </c>
      <c r="E86" s="91">
        <f>C86+D86</f>
        <v>39001.62</v>
      </c>
      <c r="F86" s="91">
        <v>20000</v>
      </c>
      <c r="G86" s="91">
        <f>E86+F86</f>
        <v>59001.62</v>
      </c>
      <c r="H86" s="91">
        <v>39001.62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f>C86*100%</f>
        <v>43000</v>
      </c>
      <c r="R86" s="91">
        <f>C86*100%</f>
        <v>43000</v>
      </c>
    </row>
    <row r="87" spans="1:18" ht="12.75">
      <c r="A87" s="83">
        <v>32</v>
      </c>
      <c r="B87" s="84" t="s">
        <v>28</v>
      </c>
      <c r="C87" s="85">
        <f>C88</f>
        <v>19000</v>
      </c>
      <c r="D87" s="85">
        <f aca="true" t="shared" si="44" ref="D87:R87">D88</f>
        <v>584.75</v>
      </c>
      <c r="E87" s="85">
        <f t="shared" si="44"/>
        <v>19584.75</v>
      </c>
      <c r="F87" s="85">
        <f t="shared" si="44"/>
        <v>9000</v>
      </c>
      <c r="G87" s="85">
        <f t="shared" si="44"/>
        <v>28584.75</v>
      </c>
      <c r="H87" s="85">
        <f t="shared" si="44"/>
        <v>19584.75</v>
      </c>
      <c r="I87" s="85">
        <f t="shared" si="44"/>
        <v>0</v>
      </c>
      <c r="J87" s="85">
        <f t="shared" si="44"/>
        <v>0</v>
      </c>
      <c r="K87" s="85">
        <f t="shared" si="44"/>
        <v>0</v>
      </c>
      <c r="L87" s="85">
        <f t="shared" si="44"/>
        <v>0</v>
      </c>
      <c r="M87" s="85">
        <f t="shared" si="44"/>
        <v>0</v>
      </c>
      <c r="N87" s="85">
        <f t="shared" si="44"/>
        <v>0</v>
      </c>
      <c r="O87" s="85">
        <f t="shared" si="44"/>
        <v>0</v>
      </c>
      <c r="P87" s="85">
        <f t="shared" si="44"/>
        <v>0</v>
      </c>
      <c r="Q87" s="85">
        <f t="shared" si="44"/>
        <v>19000</v>
      </c>
      <c r="R87" s="85">
        <f t="shared" si="44"/>
        <v>19000</v>
      </c>
    </row>
    <row r="88" spans="1:18" ht="12.75">
      <c r="A88" s="86">
        <v>321</v>
      </c>
      <c r="B88" s="87" t="s">
        <v>29</v>
      </c>
      <c r="C88" s="88">
        <f>SUM(C89:C90)</f>
        <v>19000</v>
      </c>
      <c r="D88" s="88">
        <f aca="true" t="shared" si="45" ref="D88:R88">SUM(D89:D90)</f>
        <v>584.75</v>
      </c>
      <c r="E88" s="88">
        <f t="shared" si="45"/>
        <v>19584.75</v>
      </c>
      <c r="F88" s="88">
        <f t="shared" si="45"/>
        <v>9000</v>
      </c>
      <c r="G88" s="88">
        <f t="shared" si="45"/>
        <v>28584.75</v>
      </c>
      <c r="H88" s="88">
        <f t="shared" si="45"/>
        <v>19584.75</v>
      </c>
      <c r="I88" s="88">
        <f t="shared" si="45"/>
        <v>0</v>
      </c>
      <c r="J88" s="88">
        <f t="shared" si="45"/>
        <v>0</v>
      </c>
      <c r="K88" s="88">
        <f t="shared" si="45"/>
        <v>0</v>
      </c>
      <c r="L88" s="88">
        <f t="shared" si="45"/>
        <v>0</v>
      </c>
      <c r="M88" s="88">
        <f t="shared" si="45"/>
        <v>0</v>
      </c>
      <c r="N88" s="88">
        <f t="shared" si="45"/>
        <v>0</v>
      </c>
      <c r="O88" s="88">
        <f t="shared" si="45"/>
        <v>0</v>
      </c>
      <c r="P88" s="88">
        <f t="shared" si="45"/>
        <v>0</v>
      </c>
      <c r="Q88" s="88">
        <f t="shared" si="45"/>
        <v>19000</v>
      </c>
      <c r="R88" s="88">
        <f t="shared" si="45"/>
        <v>19000</v>
      </c>
    </row>
    <row r="89" spans="1:18" ht="12.75" hidden="1">
      <c r="A89" s="89">
        <v>3211</v>
      </c>
      <c r="B89" s="90" t="s">
        <v>47</v>
      </c>
      <c r="C89" s="91">
        <v>2000</v>
      </c>
      <c r="D89" s="91">
        <v>-2000</v>
      </c>
      <c r="E89" s="91">
        <f>C89+D89</f>
        <v>0</v>
      </c>
      <c r="F89" s="91">
        <v>0</v>
      </c>
      <c r="G89" s="91">
        <f>E89+F89</f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f>C89*100%</f>
        <v>2000</v>
      </c>
      <c r="R89" s="91">
        <f>C89*100%</f>
        <v>2000</v>
      </c>
    </row>
    <row r="90" spans="1:18" ht="12.75" hidden="1">
      <c r="A90" s="89">
        <v>3212</v>
      </c>
      <c r="B90" s="90" t="s">
        <v>48</v>
      </c>
      <c r="C90" s="91">
        <v>17000</v>
      </c>
      <c r="D90" s="91">
        <v>2584.75</v>
      </c>
      <c r="E90" s="91">
        <f>C90+D90</f>
        <v>19584.75</v>
      </c>
      <c r="F90" s="91">
        <v>9000</v>
      </c>
      <c r="G90" s="91">
        <f>E90+F90</f>
        <v>28584.75</v>
      </c>
      <c r="H90" s="91">
        <v>19584.75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f>C90*100%</f>
        <v>17000</v>
      </c>
      <c r="R90" s="91">
        <f>C90*100%</f>
        <v>17000</v>
      </c>
    </row>
    <row r="91" spans="1:18" ht="12.75">
      <c r="A91" s="169" t="s">
        <v>147</v>
      </c>
      <c r="B91" s="170"/>
      <c r="C91" s="96">
        <f>C92</f>
        <v>0</v>
      </c>
      <c r="D91" s="96">
        <f aca="true" t="shared" si="46" ref="D91:P94">D92</f>
        <v>3913.04</v>
      </c>
      <c r="E91" s="96">
        <f t="shared" si="46"/>
        <v>3913.04</v>
      </c>
      <c r="F91" s="96">
        <f t="shared" si="46"/>
        <v>0</v>
      </c>
      <c r="G91" s="96">
        <f t="shared" si="46"/>
        <v>0</v>
      </c>
      <c r="H91" s="96">
        <f t="shared" si="46"/>
        <v>3913.04</v>
      </c>
      <c r="I91" s="96">
        <f t="shared" si="46"/>
        <v>0</v>
      </c>
      <c r="J91" s="96">
        <f t="shared" si="46"/>
        <v>0</v>
      </c>
      <c r="K91" s="96">
        <f t="shared" si="46"/>
        <v>0</v>
      </c>
      <c r="L91" s="96">
        <f t="shared" si="46"/>
        <v>0</v>
      </c>
      <c r="M91" s="96">
        <f t="shared" si="46"/>
        <v>0</v>
      </c>
      <c r="N91" s="96">
        <f t="shared" si="46"/>
        <v>0</v>
      </c>
      <c r="O91" s="96">
        <f t="shared" si="46"/>
        <v>0</v>
      </c>
      <c r="P91" s="96">
        <f t="shared" si="46"/>
        <v>0</v>
      </c>
      <c r="Q91" s="91"/>
      <c r="R91" s="91"/>
    </row>
    <row r="92" spans="1:18" ht="12.75">
      <c r="A92" s="80">
        <v>3</v>
      </c>
      <c r="B92" s="93" t="s">
        <v>23</v>
      </c>
      <c r="C92" s="82">
        <f>C93</f>
        <v>0</v>
      </c>
      <c r="D92" s="82">
        <f t="shared" si="46"/>
        <v>3913.04</v>
      </c>
      <c r="E92" s="82">
        <f t="shared" si="46"/>
        <v>3913.04</v>
      </c>
      <c r="F92" s="82">
        <f t="shared" si="46"/>
        <v>0</v>
      </c>
      <c r="G92" s="82">
        <f t="shared" si="46"/>
        <v>0</v>
      </c>
      <c r="H92" s="82">
        <f t="shared" si="46"/>
        <v>3913.04</v>
      </c>
      <c r="I92" s="82">
        <f t="shared" si="46"/>
        <v>0</v>
      </c>
      <c r="J92" s="82">
        <f t="shared" si="46"/>
        <v>0</v>
      </c>
      <c r="K92" s="82">
        <f t="shared" si="46"/>
        <v>0</v>
      </c>
      <c r="L92" s="82">
        <f t="shared" si="46"/>
        <v>0</v>
      </c>
      <c r="M92" s="82">
        <f t="shared" si="46"/>
        <v>0</v>
      </c>
      <c r="N92" s="82">
        <f t="shared" si="46"/>
        <v>0</v>
      </c>
      <c r="O92" s="82">
        <f t="shared" si="46"/>
        <v>0</v>
      </c>
      <c r="P92" s="82">
        <f t="shared" si="46"/>
        <v>0</v>
      </c>
      <c r="Q92" s="91"/>
      <c r="R92" s="91"/>
    </row>
    <row r="93" spans="1:18" ht="12.75">
      <c r="A93" s="83">
        <v>32</v>
      </c>
      <c r="B93" s="84" t="s">
        <v>28</v>
      </c>
      <c r="C93" s="85">
        <f>C94</f>
        <v>0</v>
      </c>
      <c r="D93" s="85">
        <f t="shared" si="46"/>
        <v>3913.04</v>
      </c>
      <c r="E93" s="85">
        <f t="shared" si="46"/>
        <v>3913.04</v>
      </c>
      <c r="F93" s="85">
        <f t="shared" si="46"/>
        <v>0</v>
      </c>
      <c r="G93" s="85">
        <f t="shared" si="46"/>
        <v>0</v>
      </c>
      <c r="H93" s="85">
        <f t="shared" si="46"/>
        <v>3913.04</v>
      </c>
      <c r="I93" s="85">
        <f t="shared" si="46"/>
        <v>0</v>
      </c>
      <c r="J93" s="85">
        <f t="shared" si="46"/>
        <v>0</v>
      </c>
      <c r="K93" s="85">
        <f t="shared" si="46"/>
        <v>0</v>
      </c>
      <c r="L93" s="85">
        <f t="shared" si="46"/>
        <v>0</v>
      </c>
      <c r="M93" s="85">
        <f t="shared" si="46"/>
        <v>0</v>
      </c>
      <c r="N93" s="85">
        <f t="shared" si="46"/>
        <v>0</v>
      </c>
      <c r="O93" s="85">
        <f t="shared" si="46"/>
        <v>0</v>
      </c>
      <c r="P93" s="85">
        <f t="shared" si="46"/>
        <v>0</v>
      </c>
      <c r="Q93" s="91"/>
      <c r="R93" s="91"/>
    </row>
    <row r="94" spans="1:18" ht="12.75">
      <c r="A94" s="86">
        <v>323</v>
      </c>
      <c r="B94" s="87" t="s">
        <v>31</v>
      </c>
      <c r="C94" s="88">
        <f>C95</f>
        <v>0</v>
      </c>
      <c r="D94" s="88">
        <f t="shared" si="46"/>
        <v>3913.04</v>
      </c>
      <c r="E94" s="88">
        <f t="shared" si="46"/>
        <v>3913.04</v>
      </c>
      <c r="F94" s="88">
        <f t="shared" si="46"/>
        <v>0</v>
      </c>
      <c r="G94" s="88">
        <f t="shared" si="46"/>
        <v>0</v>
      </c>
      <c r="H94" s="88">
        <f t="shared" si="46"/>
        <v>3913.04</v>
      </c>
      <c r="I94" s="88">
        <f t="shared" si="46"/>
        <v>0</v>
      </c>
      <c r="J94" s="88">
        <f t="shared" si="46"/>
        <v>0</v>
      </c>
      <c r="K94" s="88">
        <f t="shared" si="46"/>
        <v>0</v>
      </c>
      <c r="L94" s="88">
        <f t="shared" si="46"/>
        <v>0</v>
      </c>
      <c r="M94" s="88">
        <f t="shared" si="46"/>
        <v>0</v>
      </c>
      <c r="N94" s="88">
        <f t="shared" si="46"/>
        <v>0</v>
      </c>
      <c r="O94" s="88">
        <f t="shared" si="46"/>
        <v>0</v>
      </c>
      <c r="P94" s="88">
        <f t="shared" si="46"/>
        <v>0</v>
      </c>
      <c r="Q94" s="91"/>
      <c r="R94" s="91"/>
    </row>
    <row r="95" spans="1:18" ht="12.75" hidden="1">
      <c r="A95" s="89">
        <v>3237</v>
      </c>
      <c r="B95" s="90" t="s">
        <v>61</v>
      </c>
      <c r="C95" s="91">
        <v>0</v>
      </c>
      <c r="D95" s="91">
        <v>3913.04</v>
      </c>
      <c r="E95" s="91">
        <f>C95+D95</f>
        <v>3913.04</v>
      </c>
      <c r="F95" s="91"/>
      <c r="G95" s="91"/>
      <c r="H95" s="91">
        <v>3913.04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/>
      <c r="R95" s="91"/>
    </row>
    <row r="96" spans="1:18" ht="12.75">
      <c r="A96" s="167" t="s">
        <v>148</v>
      </c>
      <c r="B96" s="167"/>
      <c r="C96" s="96">
        <f>C97</f>
        <v>0</v>
      </c>
      <c r="D96" s="96">
        <f aca="true" t="shared" si="47" ref="D96:P96">D97</f>
        <v>150165</v>
      </c>
      <c r="E96" s="96">
        <f t="shared" si="47"/>
        <v>150165</v>
      </c>
      <c r="F96" s="96">
        <f t="shared" si="47"/>
        <v>0</v>
      </c>
      <c r="G96" s="96">
        <f t="shared" si="47"/>
        <v>0</v>
      </c>
      <c r="H96" s="96">
        <f t="shared" si="47"/>
        <v>150165</v>
      </c>
      <c r="I96" s="96">
        <f t="shared" si="47"/>
        <v>0</v>
      </c>
      <c r="J96" s="96">
        <f t="shared" si="47"/>
        <v>0</v>
      </c>
      <c r="K96" s="96">
        <f t="shared" si="47"/>
        <v>0</v>
      </c>
      <c r="L96" s="96">
        <f t="shared" si="47"/>
        <v>0</v>
      </c>
      <c r="M96" s="96">
        <f t="shared" si="47"/>
        <v>0</v>
      </c>
      <c r="N96" s="96">
        <f t="shared" si="47"/>
        <v>0</v>
      </c>
      <c r="O96" s="96">
        <f t="shared" si="47"/>
        <v>0</v>
      </c>
      <c r="P96" s="96">
        <f t="shared" si="47"/>
        <v>0</v>
      </c>
      <c r="Q96" s="91"/>
      <c r="R96" s="91"/>
    </row>
    <row r="97" spans="1:18" ht="12.75">
      <c r="A97" s="99">
        <v>3</v>
      </c>
      <c r="B97" s="100" t="s">
        <v>23</v>
      </c>
      <c r="C97" s="82">
        <f>C98+C105</f>
        <v>0</v>
      </c>
      <c r="D97" s="82">
        <f aca="true" t="shared" si="48" ref="D97:P97">D98+D105</f>
        <v>150165</v>
      </c>
      <c r="E97" s="82">
        <f t="shared" si="48"/>
        <v>150165</v>
      </c>
      <c r="F97" s="82">
        <f t="shared" si="48"/>
        <v>0</v>
      </c>
      <c r="G97" s="82">
        <f t="shared" si="48"/>
        <v>0</v>
      </c>
      <c r="H97" s="82">
        <f t="shared" si="48"/>
        <v>150165</v>
      </c>
      <c r="I97" s="82">
        <f t="shared" si="48"/>
        <v>0</v>
      </c>
      <c r="J97" s="82">
        <f t="shared" si="48"/>
        <v>0</v>
      </c>
      <c r="K97" s="82">
        <f t="shared" si="48"/>
        <v>0</v>
      </c>
      <c r="L97" s="82">
        <f t="shared" si="48"/>
        <v>0</v>
      </c>
      <c r="M97" s="82">
        <f t="shared" si="48"/>
        <v>0</v>
      </c>
      <c r="N97" s="82">
        <f t="shared" si="48"/>
        <v>0</v>
      </c>
      <c r="O97" s="82">
        <f t="shared" si="48"/>
        <v>0</v>
      </c>
      <c r="P97" s="82">
        <f t="shared" si="48"/>
        <v>0</v>
      </c>
      <c r="Q97" s="91"/>
      <c r="R97" s="91"/>
    </row>
    <row r="98" spans="1:18" ht="12.75">
      <c r="A98" s="83">
        <v>31</v>
      </c>
      <c r="B98" s="84" t="s">
        <v>24</v>
      </c>
      <c r="C98" s="85">
        <f>C99+C101+C103</f>
        <v>0</v>
      </c>
      <c r="D98" s="85">
        <f aca="true" t="shared" si="49" ref="D98:P98">D99+D101+D103</f>
        <v>138315</v>
      </c>
      <c r="E98" s="85">
        <f t="shared" si="49"/>
        <v>138315</v>
      </c>
      <c r="F98" s="85">
        <f t="shared" si="49"/>
        <v>0</v>
      </c>
      <c r="G98" s="85">
        <f t="shared" si="49"/>
        <v>0</v>
      </c>
      <c r="H98" s="85">
        <f t="shared" si="49"/>
        <v>138315</v>
      </c>
      <c r="I98" s="85">
        <f t="shared" si="49"/>
        <v>0</v>
      </c>
      <c r="J98" s="85">
        <f t="shared" si="49"/>
        <v>0</v>
      </c>
      <c r="K98" s="85">
        <f t="shared" si="49"/>
        <v>0</v>
      </c>
      <c r="L98" s="85">
        <f t="shared" si="49"/>
        <v>0</v>
      </c>
      <c r="M98" s="85">
        <f t="shared" si="49"/>
        <v>0</v>
      </c>
      <c r="N98" s="85">
        <f t="shared" si="49"/>
        <v>0</v>
      </c>
      <c r="O98" s="85">
        <f t="shared" si="49"/>
        <v>0</v>
      </c>
      <c r="P98" s="85">
        <f t="shared" si="49"/>
        <v>0</v>
      </c>
      <c r="Q98" s="91"/>
      <c r="R98" s="91"/>
    </row>
    <row r="99" spans="1:18" ht="12.75">
      <c r="A99" s="86">
        <v>311</v>
      </c>
      <c r="B99" s="87" t="s">
        <v>25</v>
      </c>
      <c r="C99" s="88">
        <f>C100</f>
        <v>0</v>
      </c>
      <c r="D99" s="88">
        <f aca="true" t="shared" si="50" ref="D99:P99">D100</f>
        <v>111000</v>
      </c>
      <c r="E99" s="88">
        <f t="shared" si="50"/>
        <v>111000</v>
      </c>
      <c r="F99" s="88">
        <f t="shared" si="50"/>
        <v>0</v>
      </c>
      <c r="G99" s="88">
        <f t="shared" si="50"/>
        <v>0</v>
      </c>
      <c r="H99" s="88">
        <f t="shared" si="50"/>
        <v>111000</v>
      </c>
      <c r="I99" s="88">
        <f t="shared" si="50"/>
        <v>0</v>
      </c>
      <c r="J99" s="88">
        <f t="shared" si="50"/>
        <v>0</v>
      </c>
      <c r="K99" s="88">
        <f t="shared" si="50"/>
        <v>0</v>
      </c>
      <c r="L99" s="88">
        <f t="shared" si="50"/>
        <v>0</v>
      </c>
      <c r="M99" s="88">
        <f t="shared" si="50"/>
        <v>0</v>
      </c>
      <c r="N99" s="88">
        <f t="shared" si="50"/>
        <v>0</v>
      </c>
      <c r="O99" s="88">
        <f t="shared" si="50"/>
        <v>0</v>
      </c>
      <c r="P99" s="88">
        <f t="shared" si="50"/>
        <v>0</v>
      </c>
      <c r="Q99" s="91"/>
      <c r="R99" s="91"/>
    </row>
    <row r="100" spans="1:18" ht="12.75" hidden="1">
      <c r="A100" s="89">
        <v>3111</v>
      </c>
      <c r="B100" s="90" t="s">
        <v>43</v>
      </c>
      <c r="C100" s="91">
        <v>0</v>
      </c>
      <c r="D100" s="91">
        <v>111000</v>
      </c>
      <c r="E100" s="91">
        <f>C100+D100</f>
        <v>111000</v>
      </c>
      <c r="F100" s="91"/>
      <c r="G100" s="91"/>
      <c r="H100" s="91">
        <v>111000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/>
      <c r="R100" s="91"/>
    </row>
    <row r="101" spans="1:18" ht="12.75">
      <c r="A101" s="86">
        <v>312</v>
      </c>
      <c r="B101" s="87" t="s">
        <v>26</v>
      </c>
      <c r="C101" s="88">
        <f>C102</f>
        <v>0</v>
      </c>
      <c r="D101" s="88">
        <f aca="true" t="shared" si="51" ref="D101:P101">D102</f>
        <v>9000</v>
      </c>
      <c r="E101" s="88">
        <f t="shared" si="51"/>
        <v>9000</v>
      </c>
      <c r="F101" s="88">
        <f t="shared" si="51"/>
        <v>0</v>
      </c>
      <c r="G101" s="88">
        <f t="shared" si="51"/>
        <v>0</v>
      </c>
      <c r="H101" s="88">
        <f t="shared" si="51"/>
        <v>9000</v>
      </c>
      <c r="I101" s="88">
        <f t="shared" si="51"/>
        <v>0</v>
      </c>
      <c r="J101" s="88">
        <f t="shared" si="51"/>
        <v>0</v>
      </c>
      <c r="K101" s="88">
        <f t="shared" si="51"/>
        <v>0</v>
      </c>
      <c r="L101" s="88">
        <f t="shared" si="51"/>
        <v>0</v>
      </c>
      <c r="M101" s="88">
        <f t="shared" si="51"/>
        <v>0</v>
      </c>
      <c r="N101" s="88">
        <f t="shared" si="51"/>
        <v>0</v>
      </c>
      <c r="O101" s="88">
        <f t="shared" si="51"/>
        <v>0</v>
      </c>
      <c r="P101" s="88">
        <f t="shared" si="51"/>
        <v>0</v>
      </c>
      <c r="Q101" s="91"/>
      <c r="R101" s="91"/>
    </row>
    <row r="102" spans="1:18" ht="12.75" hidden="1">
      <c r="A102" s="89">
        <v>3121</v>
      </c>
      <c r="B102" s="90" t="s">
        <v>26</v>
      </c>
      <c r="C102" s="91">
        <v>0</v>
      </c>
      <c r="D102" s="91">
        <v>9000</v>
      </c>
      <c r="E102" s="91">
        <f>C102+D102</f>
        <v>9000</v>
      </c>
      <c r="F102" s="91"/>
      <c r="G102" s="91"/>
      <c r="H102" s="91">
        <v>9000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/>
      <c r="R102" s="91"/>
    </row>
    <row r="103" spans="1:18" ht="12.75">
      <c r="A103" s="86">
        <v>313</v>
      </c>
      <c r="B103" s="87" t="s">
        <v>27</v>
      </c>
      <c r="C103" s="88">
        <f>C104</f>
        <v>0</v>
      </c>
      <c r="D103" s="88">
        <f aca="true" t="shared" si="52" ref="D103:P103">D104</f>
        <v>18315</v>
      </c>
      <c r="E103" s="88">
        <f t="shared" si="52"/>
        <v>18315</v>
      </c>
      <c r="F103" s="88">
        <f t="shared" si="52"/>
        <v>0</v>
      </c>
      <c r="G103" s="88">
        <f t="shared" si="52"/>
        <v>0</v>
      </c>
      <c r="H103" s="88">
        <f t="shared" si="52"/>
        <v>18315</v>
      </c>
      <c r="I103" s="88">
        <f t="shared" si="52"/>
        <v>0</v>
      </c>
      <c r="J103" s="88">
        <f t="shared" si="52"/>
        <v>0</v>
      </c>
      <c r="K103" s="88">
        <f t="shared" si="52"/>
        <v>0</v>
      </c>
      <c r="L103" s="88">
        <f t="shared" si="52"/>
        <v>0</v>
      </c>
      <c r="M103" s="88">
        <f t="shared" si="52"/>
        <v>0</v>
      </c>
      <c r="N103" s="88">
        <f t="shared" si="52"/>
        <v>0</v>
      </c>
      <c r="O103" s="88">
        <f t="shared" si="52"/>
        <v>0</v>
      </c>
      <c r="P103" s="88">
        <f t="shared" si="52"/>
        <v>0</v>
      </c>
      <c r="Q103" s="91"/>
      <c r="R103" s="91"/>
    </row>
    <row r="104" spans="1:18" ht="12.75" hidden="1">
      <c r="A104" s="89">
        <v>3132</v>
      </c>
      <c r="B104" s="90" t="s">
        <v>46</v>
      </c>
      <c r="C104" s="91">
        <v>0</v>
      </c>
      <c r="D104" s="91">
        <v>18315</v>
      </c>
      <c r="E104" s="91">
        <f>C104+D104</f>
        <v>18315</v>
      </c>
      <c r="F104" s="91"/>
      <c r="G104" s="91"/>
      <c r="H104" s="91">
        <v>18315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/>
      <c r="R104" s="91"/>
    </row>
    <row r="105" spans="1:18" ht="12.75">
      <c r="A105" s="83">
        <v>32</v>
      </c>
      <c r="B105" s="84" t="s">
        <v>28</v>
      </c>
      <c r="C105" s="85">
        <f>C106</f>
        <v>0</v>
      </c>
      <c r="D105" s="85">
        <f aca="true" t="shared" si="53" ref="D105:P105">D106</f>
        <v>11850</v>
      </c>
      <c r="E105" s="85">
        <f t="shared" si="53"/>
        <v>11850</v>
      </c>
      <c r="F105" s="85">
        <f t="shared" si="53"/>
        <v>0</v>
      </c>
      <c r="G105" s="85">
        <f t="shared" si="53"/>
        <v>0</v>
      </c>
      <c r="H105" s="85">
        <f t="shared" si="53"/>
        <v>11850</v>
      </c>
      <c r="I105" s="85">
        <f t="shared" si="53"/>
        <v>0</v>
      </c>
      <c r="J105" s="85">
        <f t="shared" si="53"/>
        <v>0</v>
      </c>
      <c r="K105" s="85">
        <f t="shared" si="53"/>
        <v>0</v>
      </c>
      <c r="L105" s="85">
        <f t="shared" si="53"/>
        <v>0</v>
      </c>
      <c r="M105" s="85">
        <f t="shared" si="53"/>
        <v>0</v>
      </c>
      <c r="N105" s="85">
        <f t="shared" si="53"/>
        <v>0</v>
      </c>
      <c r="O105" s="85">
        <f t="shared" si="53"/>
        <v>0</v>
      </c>
      <c r="P105" s="85">
        <f t="shared" si="53"/>
        <v>0</v>
      </c>
      <c r="Q105" s="91"/>
      <c r="R105" s="91"/>
    </row>
    <row r="106" spans="1:18" ht="12.75">
      <c r="A106" s="86">
        <v>321</v>
      </c>
      <c r="B106" s="87" t="s">
        <v>29</v>
      </c>
      <c r="C106" s="88">
        <f>SUM(C107:C108)</f>
        <v>0</v>
      </c>
      <c r="D106" s="88">
        <f aca="true" t="shared" si="54" ref="D106:P106">SUM(D107:D108)</f>
        <v>11850</v>
      </c>
      <c r="E106" s="88">
        <f t="shared" si="54"/>
        <v>11850</v>
      </c>
      <c r="F106" s="88">
        <f t="shared" si="54"/>
        <v>0</v>
      </c>
      <c r="G106" s="88">
        <f t="shared" si="54"/>
        <v>0</v>
      </c>
      <c r="H106" s="88">
        <f t="shared" si="54"/>
        <v>11850</v>
      </c>
      <c r="I106" s="88">
        <f t="shared" si="54"/>
        <v>0</v>
      </c>
      <c r="J106" s="88">
        <f t="shared" si="54"/>
        <v>0</v>
      </c>
      <c r="K106" s="88">
        <f t="shared" si="54"/>
        <v>0</v>
      </c>
      <c r="L106" s="88">
        <f t="shared" si="54"/>
        <v>0</v>
      </c>
      <c r="M106" s="88">
        <f t="shared" si="54"/>
        <v>0</v>
      </c>
      <c r="N106" s="88">
        <f t="shared" si="54"/>
        <v>0</v>
      </c>
      <c r="O106" s="88">
        <f t="shared" si="54"/>
        <v>0</v>
      </c>
      <c r="P106" s="88">
        <f t="shared" si="54"/>
        <v>0</v>
      </c>
      <c r="Q106" s="91"/>
      <c r="R106" s="91"/>
    </row>
    <row r="107" spans="1:18" ht="12.75" hidden="1">
      <c r="A107" s="89">
        <v>3211</v>
      </c>
      <c r="B107" s="90" t="s">
        <v>47</v>
      </c>
      <c r="C107" s="91">
        <v>0</v>
      </c>
      <c r="D107" s="91">
        <v>2000</v>
      </c>
      <c r="E107" s="91">
        <f>C107+D107</f>
        <v>2000</v>
      </c>
      <c r="F107" s="91"/>
      <c r="G107" s="91"/>
      <c r="H107" s="91">
        <v>2000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/>
      <c r="R107" s="91"/>
    </row>
    <row r="108" spans="1:18" ht="12.75" hidden="1">
      <c r="A108" s="89">
        <v>3212</v>
      </c>
      <c r="B108" s="90" t="s">
        <v>48</v>
      </c>
      <c r="C108" s="91">
        <v>0</v>
      </c>
      <c r="D108" s="91">
        <v>9850</v>
      </c>
      <c r="E108" s="91">
        <f>C108+D108</f>
        <v>9850</v>
      </c>
      <c r="F108" s="91"/>
      <c r="G108" s="91"/>
      <c r="H108" s="91">
        <v>9850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/>
      <c r="R108" s="91"/>
    </row>
    <row r="109" spans="1:18" ht="15" customHeight="1">
      <c r="A109" s="165" t="s">
        <v>119</v>
      </c>
      <c r="B109" s="165"/>
      <c r="C109" s="79">
        <f>C110+C115+C120</f>
        <v>415000</v>
      </c>
      <c r="D109" s="79">
        <f aca="true" t="shared" si="55" ref="D109:R109">D110+D115+D120</f>
        <v>0</v>
      </c>
      <c r="E109" s="79">
        <f t="shared" si="55"/>
        <v>415000</v>
      </c>
      <c r="F109" s="79">
        <f t="shared" si="55"/>
        <v>79862.5</v>
      </c>
      <c r="G109" s="79">
        <f t="shared" si="55"/>
        <v>494862.5</v>
      </c>
      <c r="H109" s="79">
        <f t="shared" si="55"/>
        <v>415000</v>
      </c>
      <c r="I109" s="79">
        <f t="shared" si="55"/>
        <v>0</v>
      </c>
      <c r="J109" s="79">
        <f t="shared" si="55"/>
        <v>0</v>
      </c>
      <c r="K109" s="79">
        <f t="shared" si="55"/>
        <v>0</v>
      </c>
      <c r="L109" s="79">
        <f t="shared" si="55"/>
        <v>0</v>
      </c>
      <c r="M109" s="79">
        <f t="shared" si="55"/>
        <v>0</v>
      </c>
      <c r="N109" s="79">
        <f t="shared" si="55"/>
        <v>0</v>
      </c>
      <c r="O109" s="79">
        <f t="shared" si="55"/>
        <v>0</v>
      </c>
      <c r="P109" s="79">
        <f t="shared" si="55"/>
        <v>0</v>
      </c>
      <c r="Q109" s="79">
        <f t="shared" si="55"/>
        <v>415000</v>
      </c>
      <c r="R109" s="79">
        <f t="shared" si="55"/>
        <v>415000</v>
      </c>
    </row>
    <row r="110" spans="1:18" ht="12.75">
      <c r="A110" s="104" t="s">
        <v>120</v>
      </c>
      <c r="B110" s="105"/>
      <c r="C110" s="96">
        <f>C111</f>
        <v>115000</v>
      </c>
      <c r="D110" s="96">
        <f aca="true" t="shared" si="56" ref="D110:E113">D111</f>
        <v>0</v>
      </c>
      <c r="E110" s="96">
        <f t="shared" si="56"/>
        <v>115000</v>
      </c>
      <c r="F110" s="96">
        <f aca="true" t="shared" si="57" ref="F110:R110">F111</f>
        <v>114931.25</v>
      </c>
      <c r="G110" s="96">
        <f t="shared" si="57"/>
        <v>229931.25</v>
      </c>
      <c r="H110" s="96">
        <f t="shared" si="57"/>
        <v>115000</v>
      </c>
      <c r="I110" s="96">
        <f t="shared" si="57"/>
        <v>0</v>
      </c>
      <c r="J110" s="96">
        <f t="shared" si="57"/>
        <v>0</v>
      </c>
      <c r="K110" s="96">
        <f t="shared" si="57"/>
        <v>0</v>
      </c>
      <c r="L110" s="96">
        <f t="shared" si="57"/>
        <v>0</v>
      </c>
      <c r="M110" s="96">
        <f t="shared" si="57"/>
        <v>0</v>
      </c>
      <c r="N110" s="96">
        <f t="shared" si="57"/>
        <v>0</v>
      </c>
      <c r="O110" s="96">
        <f t="shared" si="57"/>
        <v>0</v>
      </c>
      <c r="P110" s="96">
        <f t="shared" si="57"/>
        <v>0</v>
      </c>
      <c r="Q110" s="96">
        <f t="shared" si="57"/>
        <v>115000</v>
      </c>
      <c r="R110" s="96">
        <f t="shared" si="57"/>
        <v>115000</v>
      </c>
    </row>
    <row r="111" spans="1:18" ht="22.5">
      <c r="A111" s="80">
        <v>4</v>
      </c>
      <c r="B111" s="81" t="s">
        <v>36</v>
      </c>
      <c r="C111" s="82">
        <f>C112</f>
        <v>115000</v>
      </c>
      <c r="D111" s="82">
        <f t="shared" si="56"/>
        <v>0</v>
      </c>
      <c r="E111" s="82">
        <f t="shared" si="56"/>
        <v>115000</v>
      </c>
      <c r="F111" s="82">
        <f aca="true" t="shared" si="58" ref="F111:R111">F112</f>
        <v>114931.25</v>
      </c>
      <c r="G111" s="82">
        <f t="shared" si="58"/>
        <v>229931.25</v>
      </c>
      <c r="H111" s="82">
        <f t="shared" si="58"/>
        <v>115000</v>
      </c>
      <c r="I111" s="82">
        <f t="shared" si="58"/>
        <v>0</v>
      </c>
      <c r="J111" s="82">
        <f t="shared" si="58"/>
        <v>0</v>
      </c>
      <c r="K111" s="82">
        <f t="shared" si="58"/>
        <v>0</v>
      </c>
      <c r="L111" s="82">
        <f t="shared" si="58"/>
        <v>0</v>
      </c>
      <c r="M111" s="82">
        <f t="shared" si="58"/>
        <v>0</v>
      </c>
      <c r="N111" s="82">
        <f t="shared" si="58"/>
        <v>0</v>
      </c>
      <c r="O111" s="82">
        <f t="shared" si="58"/>
        <v>0</v>
      </c>
      <c r="P111" s="82">
        <f t="shared" si="58"/>
        <v>0</v>
      </c>
      <c r="Q111" s="82">
        <f t="shared" si="58"/>
        <v>115000</v>
      </c>
      <c r="R111" s="82">
        <f t="shared" si="58"/>
        <v>115000</v>
      </c>
    </row>
    <row r="112" spans="1:18" ht="22.5">
      <c r="A112" s="83">
        <v>42</v>
      </c>
      <c r="B112" s="84" t="s">
        <v>37</v>
      </c>
      <c r="C112" s="85">
        <f>C113</f>
        <v>115000</v>
      </c>
      <c r="D112" s="85">
        <f t="shared" si="56"/>
        <v>0</v>
      </c>
      <c r="E112" s="85">
        <f t="shared" si="56"/>
        <v>115000</v>
      </c>
      <c r="F112" s="85">
        <f aca="true" t="shared" si="59" ref="F112:R112">F113</f>
        <v>114931.25</v>
      </c>
      <c r="G112" s="85">
        <f t="shared" si="59"/>
        <v>229931.25</v>
      </c>
      <c r="H112" s="85">
        <f t="shared" si="59"/>
        <v>115000</v>
      </c>
      <c r="I112" s="85">
        <f t="shared" si="59"/>
        <v>0</v>
      </c>
      <c r="J112" s="85">
        <f t="shared" si="59"/>
        <v>0</v>
      </c>
      <c r="K112" s="85">
        <f t="shared" si="59"/>
        <v>0</v>
      </c>
      <c r="L112" s="85">
        <f t="shared" si="59"/>
        <v>0</v>
      </c>
      <c r="M112" s="85">
        <f t="shared" si="59"/>
        <v>0</v>
      </c>
      <c r="N112" s="85">
        <f t="shared" si="59"/>
        <v>0</v>
      </c>
      <c r="O112" s="85">
        <f t="shared" si="59"/>
        <v>0</v>
      </c>
      <c r="P112" s="85">
        <f t="shared" si="59"/>
        <v>0</v>
      </c>
      <c r="Q112" s="85">
        <f t="shared" si="59"/>
        <v>115000</v>
      </c>
      <c r="R112" s="85">
        <f t="shared" si="59"/>
        <v>115000</v>
      </c>
    </row>
    <row r="113" spans="1:18" ht="12.75">
      <c r="A113" s="86">
        <v>422</v>
      </c>
      <c r="B113" s="87" t="s">
        <v>35</v>
      </c>
      <c r="C113" s="88">
        <f>C114</f>
        <v>115000</v>
      </c>
      <c r="D113" s="88">
        <f t="shared" si="56"/>
        <v>0</v>
      </c>
      <c r="E113" s="88">
        <f t="shared" si="56"/>
        <v>115000</v>
      </c>
      <c r="F113" s="88">
        <f aca="true" t="shared" si="60" ref="F113:R113">F114</f>
        <v>114931.25</v>
      </c>
      <c r="G113" s="88">
        <f t="shared" si="60"/>
        <v>229931.25</v>
      </c>
      <c r="H113" s="88">
        <f t="shared" si="60"/>
        <v>115000</v>
      </c>
      <c r="I113" s="88">
        <f t="shared" si="60"/>
        <v>0</v>
      </c>
      <c r="J113" s="88">
        <f t="shared" si="60"/>
        <v>0</v>
      </c>
      <c r="K113" s="88">
        <f t="shared" si="60"/>
        <v>0</v>
      </c>
      <c r="L113" s="88">
        <f t="shared" si="60"/>
        <v>0</v>
      </c>
      <c r="M113" s="88">
        <f t="shared" si="60"/>
        <v>0</v>
      </c>
      <c r="N113" s="88">
        <f t="shared" si="60"/>
        <v>0</v>
      </c>
      <c r="O113" s="88">
        <f t="shared" si="60"/>
        <v>0</v>
      </c>
      <c r="P113" s="88">
        <f t="shared" si="60"/>
        <v>0</v>
      </c>
      <c r="Q113" s="88">
        <f t="shared" si="60"/>
        <v>115000</v>
      </c>
      <c r="R113" s="88">
        <f t="shared" si="60"/>
        <v>115000</v>
      </c>
    </row>
    <row r="114" spans="1:18" ht="12.75" hidden="1">
      <c r="A114" s="89">
        <v>4221</v>
      </c>
      <c r="B114" s="90" t="s">
        <v>71</v>
      </c>
      <c r="C114" s="91">
        <v>115000</v>
      </c>
      <c r="D114" s="91"/>
      <c r="E114" s="91">
        <f>C114+D114</f>
        <v>115000</v>
      </c>
      <c r="F114" s="91">
        <v>114931.25</v>
      </c>
      <c r="G114" s="91">
        <f>E114+F114</f>
        <v>229931.25</v>
      </c>
      <c r="H114" s="91">
        <v>115000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f>C114*100%</f>
        <v>115000</v>
      </c>
      <c r="R114" s="91">
        <f>C114*100%</f>
        <v>115000</v>
      </c>
    </row>
    <row r="115" spans="1:18" ht="12.75">
      <c r="A115" s="104" t="s">
        <v>83</v>
      </c>
      <c r="B115" s="105"/>
      <c r="C115" s="96">
        <f>'PLAN RASHODA I IZDATAKA'!C116</f>
        <v>100000</v>
      </c>
      <c r="D115" s="96">
        <f>'PLAN RASHODA I IZDATAKA'!D116</f>
        <v>0</v>
      </c>
      <c r="E115" s="96">
        <f>'PLAN RASHODA I IZDATAKA'!E116</f>
        <v>100000</v>
      </c>
      <c r="F115" s="96">
        <f>'PLAN RASHODA I IZDATAKA'!F116</f>
        <v>-150000</v>
      </c>
      <c r="G115" s="96">
        <f>'PLAN RASHODA I IZDATAKA'!G116</f>
        <v>-50000</v>
      </c>
      <c r="H115" s="96">
        <f>'PLAN RASHODA I IZDATAKA'!H116</f>
        <v>100000</v>
      </c>
      <c r="I115" s="96">
        <f>'PLAN RASHODA I IZDATAKA'!I116</f>
        <v>0</v>
      </c>
      <c r="J115" s="96">
        <f>'PLAN RASHODA I IZDATAKA'!J116</f>
        <v>0</v>
      </c>
      <c r="K115" s="96">
        <f>'PLAN RASHODA I IZDATAKA'!K116</f>
        <v>0</v>
      </c>
      <c r="L115" s="96">
        <f>'PLAN RASHODA I IZDATAKA'!L116</f>
        <v>0</v>
      </c>
      <c r="M115" s="96">
        <f>'PLAN RASHODA I IZDATAKA'!M116</f>
        <v>0</v>
      </c>
      <c r="N115" s="96">
        <f>'PLAN RASHODA I IZDATAKA'!N116</f>
        <v>0</v>
      </c>
      <c r="O115" s="96">
        <f>'PLAN RASHODA I IZDATAKA'!O116</f>
        <v>0</v>
      </c>
      <c r="P115" s="96">
        <f>'PLAN RASHODA I IZDATAKA'!P116</f>
        <v>0</v>
      </c>
      <c r="Q115" s="96">
        <f>'PLAN RASHODA I IZDATAKA'!Q116</f>
        <v>100000</v>
      </c>
      <c r="R115" s="96">
        <f>'PLAN RASHODA I IZDATAKA'!R116</f>
        <v>100000</v>
      </c>
    </row>
    <row r="116" spans="1:18" ht="22.5">
      <c r="A116" s="80">
        <v>4</v>
      </c>
      <c r="B116" s="81" t="s">
        <v>36</v>
      </c>
      <c r="C116" s="82">
        <f aca="true" t="shared" si="61" ref="C116:R118">C117</f>
        <v>100000</v>
      </c>
      <c r="D116" s="82">
        <f t="shared" si="61"/>
        <v>0</v>
      </c>
      <c r="E116" s="82">
        <f t="shared" si="61"/>
        <v>100000</v>
      </c>
      <c r="F116" s="82">
        <f t="shared" si="61"/>
        <v>-150000</v>
      </c>
      <c r="G116" s="82">
        <f t="shared" si="61"/>
        <v>-50000</v>
      </c>
      <c r="H116" s="82">
        <f t="shared" si="61"/>
        <v>100000</v>
      </c>
      <c r="I116" s="82">
        <f t="shared" si="61"/>
        <v>0</v>
      </c>
      <c r="J116" s="82">
        <f t="shared" si="61"/>
        <v>0</v>
      </c>
      <c r="K116" s="82">
        <f t="shared" si="61"/>
        <v>0</v>
      </c>
      <c r="L116" s="82">
        <f t="shared" si="61"/>
        <v>0</v>
      </c>
      <c r="M116" s="82">
        <f t="shared" si="61"/>
        <v>0</v>
      </c>
      <c r="N116" s="82">
        <f t="shared" si="61"/>
        <v>0</v>
      </c>
      <c r="O116" s="82">
        <f t="shared" si="61"/>
        <v>0</v>
      </c>
      <c r="P116" s="82">
        <f t="shared" si="61"/>
        <v>0</v>
      </c>
      <c r="Q116" s="82">
        <f t="shared" si="61"/>
        <v>100000</v>
      </c>
      <c r="R116" s="82">
        <f t="shared" si="61"/>
        <v>100000</v>
      </c>
    </row>
    <row r="117" spans="1:18" ht="22.5">
      <c r="A117" s="83">
        <v>45</v>
      </c>
      <c r="B117" s="84" t="s">
        <v>77</v>
      </c>
      <c r="C117" s="85">
        <f t="shared" si="61"/>
        <v>100000</v>
      </c>
      <c r="D117" s="85">
        <f t="shared" si="61"/>
        <v>0</v>
      </c>
      <c r="E117" s="85">
        <f t="shared" si="61"/>
        <v>100000</v>
      </c>
      <c r="F117" s="85">
        <f t="shared" si="61"/>
        <v>-150000</v>
      </c>
      <c r="G117" s="85">
        <f t="shared" si="61"/>
        <v>-50000</v>
      </c>
      <c r="H117" s="85">
        <f t="shared" si="61"/>
        <v>100000</v>
      </c>
      <c r="I117" s="85">
        <f t="shared" si="61"/>
        <v>0</v>
      </c>
      <c r="J117" s="85">
        <f t="shared" si="61"/>
        <v>0</v>
      </c>
      <c r="K117" s="85">
        <f t="shared" si="61"/>
        <v>0</v>
      </c>
      <c r="L117" s="85">
        <f t="shared" si="61"/>
        <v>0</v>
      </c>
      <c r="M117" s="85">
        <f t="shared" si="61"/>
        <v>0</v>
      </c>
      <c r="N117" s="85">
        <f t="shared" si="61"/>
        <v>0</v>
      </c>
      <c r="O117" s="85">
        <f t="shared" si="61"/>
        <v>0</v>
      </c>
      <c r="P117" s="85">
        <f t="shared" si="61"/>
        <v>0</v>
      </c>
      <c r="Q117" s="85">
        <f t="shared" si="61"/>
        <v>100000</v>
      </c>
      <c r="R117" s="85">
        <f t="shared" si="61"/>
        <v>100000</v>
      </c>
    </row>
    <row r="118" spans="1:18" ht="22.5">
      <c r="A118" s="86">
        <v>451</v>
      </c>
      <c r="B118" s="87" t="s">
        <v>78</v>
      </c>
      <c r="C118" s="88">
        <f t="shared" si="61"/>
        <v>100000</v>
      </c>
      <c r="D118" s="88">
        <f t="shared" si="61"/>
        <v>0</v>
      </c>
      <c r="E118" s="88">
        <f t="shared" si="61"/>
        <v>100000</v>
      </c>
      <c r="F118" s="88">
        <f t="shared" si="61"/>
        <v>-150000</v>
      </c>
      <c r="G118" s="88">
        <f t="shared" si="61"/>
        <v>-50000</v>
      </c>
      <c r="H118" s="88">
        <f t="shared" si="61"/>
        <v>100000</v>
      </c>
      <c r="I118" s="88">
        <f t="shared" si="61"/>
        <v>0</v>
      </c>
      <c r="J118" s="88">
        <f t="shared" si="61"/>
        <v>0</v>
      </c>
      <c r="K118" s="88">
        <f t="shared" si="61"/>
        <v>0</v>
      </c>
      <c r="L118" s="88">
        <f t="shared" si="61"/>
        <v>0</v>
      </c>
      <c r="M118" s="88">
        <f t="shared" si="61"/>
        <v>0</v>
      </c>
      <c r="N118" s="88">
        <f t="shared" si="61"/>
        <v>0</v>
      </c>
      <c r="O118" s="88">
        <f t="shared" si="61"/>
        <v>0</v>
      </c>
      <c r="P118" s="88">
        <f t="shared" si="61"/>
        <v>0</v>
      </c>
      <c r="Q118" s="88">
        <f t="shared" si="61"/>
        <v>100000</v>
      </c>
      <c r="R118" s="88">
        <f t="shared" si="61"/>
        <v>100000</v>
      </c>
    </row>
    <row r="119" spans="1:18" ht="22.5" hidden="1">
      <c r="A119" s="89">
        <v>4511</v>
      </c>
      <c r="B119" s="90" t="s">
        <v>78</v>
      </c>
      <c r="C119" s="91">
        <v>100000</v>
      </c>
      <c r="D119" s="91">
        <v>0</v>
      </c>
      <c r="E119" s="91">
        <f>C119+D119</f>
        <v>100000</v>
      </c>
      <c r="F119" s="91">
        <v>-150000</v>
      </c>
      <c r="G119" s="91">
        <f>E119+F119</f>
        <v>-50000</v>
      </c>
      <c r="H119" s="91">
        <v>100000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f>C119*100%</f>
        <v>100000</v>
      </c>
      <c r="R119" s="91">
        <f>C119*100%</f>
        <v>100000</v>
      </c>
    </row>
    <row r="120" spans="1:18" ht="23.25" customHeight="1">
      <c r="A120" s="173" t="s">
        <v>140</v>
      </c>
      <c r="B120" s="174"/>
      <c r="C120" s="96">
        <f>C121</f>
        <v>200000</v>
      </c>
      <c r="D120" s="96">
        <f aca="true" t="shared" si="62" ref="D120:E122">D121</f>
        <v>0</v>
      </c>
      <c r="E120" s="96">
        <f t="shared" si="62"/>
        <v>200000</v>
      </c>
      <c r="F120" s="96">
        <f aca="true" t="shared" si="63" ref="F120:R123">F121</f>
        <v>114931.25</v>
      </c>
      <c r="G120" s="96">
        <f t="shared" si="63"/>
        <v>314931.25</v>
      </c>
      <c r="H120" s="96">
        <f t="shared" si="63"/>
        <v>200000</v>
      </c>
      <c r="I120" s="96">
        <f t="shared" si="63"/>
        <v>0</v>
      </c>
      <c r="J120" s="96">
        <f t="shared" si="63"/>
        <v>0</v>
      </c>
      <c r="K120" s="96">
        <f t="shared" si="63"/>
        <v>0</v>
      </c>
      <c r="L120" s="96">
        <f t="shared" si="63"/>
        <v>0</v>
      </c>
      <c r="M120" s="96">
        <f t="shared" si="63"/>
        <v>0</v>
      </c>
      <c r="N120" s="96">
        <f t="shared" si="63"/>
        <v>0</v>
      </c>
      <c r="O120" s="96">
        <f t="shared" si="63"/>
        <v>0</v>
      </c>
      <c r="P120" s="96">
        <f t="shared" si="63"/>
        <v>0</v>
      </c>
      <c r="Q120" s="96">
        <f t="shared" si="63"/>
        <v>200000</v>
      </c>
      <c r="R120" s="96">
        <f t="shared" si="63"/>
        <v>200000</v>
      </c>
    </row>
    <row r="121" spans="1:18" ht="22.5">
      <c r="A121" s="80">
        <v>4</v>
      </c>
      <c r="B121" s="81" t="s">
        <v>36</v>
      </c>
      <c r="C121" s="82">
        <f>C122</f>
        <v>200000</v>
      </c>
      <c r="D121" s="82">
        <f t="shared" si="62"/>
        <v>0</v>
      </c>
      <c r="E121" s="82">
        <f t="shared" si="62"/>
        <v>200000</v>
      </c>
      <c r="F121" s="82">
        <f t="shared" si="63"/>
        <v>114931.25</v>
      </c>
      <c r="G121" s="82">
        <f t="shared" si="63"/>
        <v>314931.25</v>
      </c>
      <c r="H121" s="82">
        <f t="shared" si="63"/>
        <v>200000</v>
      </c>
      <c r="I121" s="82">
        <f t="shared" si="63"/>
        <v>0</v>
      </c>
      <c r="J121" s="82">
        <f t="shared" si="63"/>
        <v>0</v>
      </c>
      <c r="K121" s="82">
        <f t="shared" si="63"/>
        <v>0</v>
      </c>
      <c r="L121" s="82">
        <f t="shared" si="63"/>
        <v>0</v>
      </c>
      <c r="M121" s="82">
        <f t="shared" si="63"/>
        <v>0</v>
      </c>
      <c r="N121" s="82">
        <f t="shared" si="63"/>
        <v>0</v>
      </c>
      <c r="O121" s="82">
        <f t="shared" si="63"/>
        <v>0</v>
      </c>
      <c r="P121" s="82">
        <f t="shared" si="63"/>
        <v>0</v>
      </c>
      <c r="Q121" s="82">
        <f t="shared" si="63"/>
        <v>200000</v>
      </c>
      <c r="R121" s="82">
        <f t="shared" si="63"/>
        <v>200000</v>
      </c>
    </row>
    <row r="122" spans="1:18" ht="22.5">
      <c r="A122" s="83">
        <v>42</v>
      </c>
      <c r="B122" s="84" t="s">
        <v>37</v>
      </c>
      <c r="C122" s="85">
        <f>C123</f>
        <v>200000</v>
      </c>
      <c r="D122" s="85">
        <f t="shared" si="62"/>
        <v>0</v>
      </c>
      <c r="E122" s="85">
        <f t="shared" si="62"/>
        <v>200000</v>
      </c>
      <c r="F122" s="85">
        <f t="shared" si="63"/>
        <v>114931.25</v>
      </c>
      <c r="G122" s="85">
        <f t="shared" si="63"/>
        <v>314931.25</v>
      </c>
      <c r="H122" s="85">
        <f t="shared" si="63"/>
        <v>200000</v>
      </c>
      <c r="I122" s="85">
        <f t="shared" si="63"/>
        <v>0</v>
      </c>
      <c r="J122" s="85">
        <f t="shared" si="63"/>
        <v>0</v>
      </c>
      <c r="K122" s="85">
        <f t="shared" si="63"/>
        <v>0</v>
      </c>
      <c r="L122" s="85">
        <f t="shared" si="63"/>
        <v>0</v>
      </c>
      <c r="M122" s="85">
        <f t="shared" si="63"/>
        <v>0</v>
      </c>
      <c r="N122" s="85">
        <f t="shared" si="63"/>
        <v>0</v>
      </c>
      <c r="O122" s="85">
        <f t="shared" si="63"/>
        <v>0</v>
      </c>
      <c r="P122" s="85">
        <f t="shared" si="63"/>
        <v>0</v>
      </c>
      <c r="Q122" s="85">
        <f t="shared" si="63"/>
        <v>200000</v>
      </c>
      <c r="R122" s="85">
        <f t="shared" si="63"/>
        <v>200000</v>
      </c>
    </row>
    <row r="123" spans="1:18" ht="12.75">
      <c r="A123" s="86">
        <v>422</v>
      </c>
      <c r="B123" s="87" t="s">
        <v>35</v>
      </c>
      <c r="C123" s="88">
        <f>C124</f>
        <v>200000</v>
      </c>
      <c r="D123" s="88">
        <f>D124</f>
        <v>0</v>
      </c>
      <c r="E123" s="88">
        <f>E124</f>
        <v>200000</v>
      </c>
      <c r="F123" s="88">
        <f t="shared" si="63"/>
        <v>114931.25</v>
      </c>
      <c r="G123" s="88">
        <f t="shared" si="63"/>
        <v>314931.25</v>
      </c>
      <c r="H123" s="88">
        <f t="shared" si="63"/>
        <v>200000</v>
      </c>
      <c r="I123" s="88">
        <f t="shared" si="63"/>
        <v>0</v>
      </c>
      <c r="J123" s="88">
        <f t="shared" si="63"/>
        <v>0</v>
      </c>
      <c r="K123" s="88">
        <f t="shared" si="63"/>
        <v>0</v>
      </c>
      <c r="L123" s="88">
        <f t="shared" si="63"/>
        <v>0</v>
      </c>
      <c r="M123" s="88">
        <f t="shared" si="63"/>
        <v>0</v>
      </c>
      <c r="N123" s="88">
        <f t="shared" si="63"/>
        <v>0</v>
      </c>
      <c r="O123" s="88">
        <f t="shared" si="63"/>
        <v>0</v>
      </c>
      <c r="P123" s="88">
        <f t="shared" si="63"/>
        <v>0</v>
      </c>
      <c r="Q123" s="88">
        <f t="shared" si="63"/>
        <v>200000</v>
      </c>
      <c r="R123" s="88">
        <f t="shared" si="63"/>
        <v>200000</v>
      </c>
    </row>
    <row r="124" spans="1:18" ht="12.75" hidden="1">
      <c r="A124" s="89">
        <v>4221</v>
      </c>
      <c r="B124" s="90" t="s">
        <v>71</v>
      </c>
      <c r="C124" s="91">
        <v>200000</v>
      </c>
      <c r="D124" s="91">
        <v>0</v>
      </c>
      <c r="E124" s="91">
        <f>C124+D124</f>
        <v>200000</v>
      </c>
      <c r="F124" s="91">
        <v>114931.25</v>
      </c>
      <c r="G124" s="91">
        <f>E124+F124</f>
        <v>314931.25</v>
      </c>
      <c r="H124" s="91">
        <v>200000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f>C124*100%</f>
        <v>200000</v>
      </c>
      <c r="R124" s="91">
        <f>C124*100%</f>
        <v>200000</v>
      </c>
    </row>
    <row r="125" spans="1:18" ht="24" customHeight="1">
      <c r="A125" s="165" t="s">
        <v>85</v>
      </c>
      <c r="B125" s="165"/>
      <c r="C125" s="79">
        <f aca="true" t="shared" si="64" ref="C125:R129">C126</f>
        <v>25000</v>
      </c>
      <c r="D125" s="79">
        <f t="shared" si="64"/>
        <v>0</v>
      </c>
      <c r="E125" s="79">
        <f t="shared" si="64"/>
        <v>25000</v>
      </c>
      <c r="F125" s="79">
        <f t="shared" si="64"/>
        <v>-36016.25</v>
      </c>
      <c r="G125" s="79">
        <f t="shared" si="64"/>
        <v>-11016.25</v>
      </c>
      <c r="H125" s="79">
        <f t="shared" si="64"/>
        <v>25000</v>
      </c>
      <c r="I125" s="79">
        <f t="shared" si="64"/>
        <v>0</v>
      </c>
      <c r="J125" s="79">
        <f t="shared" si="64"/>
        <v>0</v>
      </c>
      <c r="K125" s="79">
        <f t="shared" si="64"/>
        <v>0</v>
      </c>
      <c r="L125" s="79">
        <f t="shared" si="64"/>
        <v>0</v>
      </c>
      <c r="M125" s="79">
        <f t="shared" si="64"/>
        <v>0</v>
      </c>
      <c r="N125" s="79">
        <f t="shared" si="64"/>
        <v>0</v>
      </c>
      <c r="O125" s="79">
        <f t="shared" si="64"/>
        <v>0</v>
      </c>
      <c r="P125" s="79">
        <f t="shared" si="64"/>
        <v>0</v>
      </c>
      <c r="Q125" s="79">
        <f t="shared" si="64"/>
        <v>25000</v>
      </c>
      <c r="R125" s="79">
        <f t="shared" si="64"/>
        <v>25000</v>
      </c>
    </row>
    <row r="126" spans="1:18" ht="24" customHeight="1">
      <c r="A126" s="172" t="s">
        <v>86</v>
      </c>
      <c r="B126" s="172"/>
      <c r="C126" s="96">
        <f t="shared" si="64"/>
        <v>25000</v>
      </c>
      <c r="D126" s="96">
        <f t="shared" si="64"/>
        <v>0</v>
      </c>
      <c r="E126" s="96">
        <f t="shared" si="64"/>
        <v>25000</v>
      </c>
      <c r="F126" s="96">
        <f t="shared" si="64"/>
        <v>-36016.25</v>
      </c>
      <c r="G126" s="96">
        <f t="shared" si="64"/>
        <v>-11016.25</v>
      </c>
      <c r="H126" s="96">
        <f t="shared" si="64"/>
        <v>25000</v>
      </c>
      <c r="I126" s="96">
        <f t="shared" si="64"/>
        <v>0</v>
      </c>
      <c r="J126" s="96">
        <f t="shared" si="64"/>
        <v>0</v>
      </c>
      <c r="K126" s="96">
        <f t="shared" si="64"/>
        <v>0</v>
      </c>
      <c r="L126" s="96">
        <f t="shared" si="64"/>
        <v>0</v>
      </c>
      <c r="M126" s="96">
        <f t="shared" si="64"/>
        <v>0</v>
      </c>
      <c r="N126" s="96">
        <f t="shared" si="64"/>
        <v>0</v>
      </c>
      <c r="O126" s="96">
        <f t="shared" si="64"/>
        <v>0</v>
      </c>
      <c r="P126" s="96">
        <f t="shared" si="64"/>
        <v>0</v>
      </c>
      <c r="Q126" s="96">
        <f t="shared" si="64"/>
        <v>25000</v>
      </c>
      <c r="R126" s="96">
        <f t="shared" si="64"/>
        <v>25000</v>
      </c>
    </row>
    <row r="127" spans="1:18" ht="12.75">
      <c r="A127" s="106">
        <v>3</v>
      </c>
      <c r="B127" s="100" t="s">
        <v>23</v>
      </c>
      <c r="C127" s="82">
        <f t="shared" si="64"/>
        <v>25000</v>
      </c>
      <c r="D127" s="82">
        <f t="shared" si="64"/>
        <v>0</v>
      </c>
      <c r="E127" s="82">
        <f t="shared" si="64"/>
        <v>25000</v>
      </c>
      <c r="F127" s="82">
        <f t="shared" si="64"/>
        <v>-36016.25</v>
      </c>
      <c r="G127" s="82">
        <f t="shared" si="64"/>
        <v>-11016.25</v>
      </c>
      <c r="H127" s="82">
        <f t="shared" si="64"/>
        <v>25000</v>
      </c>
      <c r="I127" s="82">
        <f t="shared" si="64"/>
        <v>0</v>
      </c>
      <c r="J127" s="82">
        <f t="shared" si="64"/>
        <v>0</v>
      </c>
      <c r="K127" s="82">
        <f t="shared" si="64"/>
        <v>0</v>
      </c>
      <c r="L127" s="82">
        <f t="shared" si="64"/>
        <v>0</v>
      </c>
      <c r="M127" s="82">
        <f t="shared" si="64"/>
        <v>0</v>
      </c>
      <c r="N127" s="82">
        <f t="shared" si="64"/>
        <v>0</v>
      </c>
      <c r="O127" s="82">
        <f t="shared" si="64"/>
        <v>0</v>
      </c>
      <c r="P127" s="82">
        <f t="shared" si="64"/>
        <v>0</v>
      </c>
      <c r="Q127" s="82">
        <f t="shared" si="64"/>
        <v>25000</v>
      </c>
      <c r="R127" s="82">
        <f t="shared" si="64"/>
        <v>25000</v>
      </c>
    </row>
    <row r="128" spans="1:18" ht="12.75">
      <c r="A128" s="97">
        <v>32</v>
      </c>
      <c r="B128" s="98" t="s">
        <v>28</v>
      </c>
      <c r="C128" s="85">
        <f t="shared" si="64"/>
        <v>25000</v>
      </c>
      <c r="D128" s="85">
        <f t="shared" si="64"/>
        <v>0</v>
      </c>
      <c r="E128" s="85">
        <f t="shared" si="64"/>
        <v>25000</v>
      </c>
      <c r="F128" s="85">
        <f t="shared" si="64"/>
        <v>-36016.25</v>
      </c>
      <c r="G128" s="85">
        <f t="shared" si="64"/>
        <v>-11016.25</v>
      </c>
      <c r="H128" s="85">
        <f t="shared" si="64"/>
        <v>25000</v>
      </c>
      <c r="I128" s="85">
        <f t="shared" si="64"/>
        <v>0</v>
      </c>
      <c r="J128" s="85">
        <f t="shared" si="64"/>
        <v>0</v>
      </c>
      <c r="K128" s="85">
        <f t="shared" si="64"/>
        <v>0</v>
      </c>
      <c r="L128" s="85">
        <f t="shared" si="64"/>
        <v>0</v>
      </c>
      <c r="M128" s="85">
        <f t="shared" si="64"/>
        <v>0</v>
      </c>
      <c r="N128" s="85">
        <f t="shared" si="64"/>
        <v>0</v>
      </c>
      <c r="O128" s="85">
        <f t="shared" si="64"/>
        <v>0</v>
      </c>
      <c r="P128" s="85">
        <f t="shared" si="64"/>
        <v>0</v>
      </c>
      <c r="Q128" s="85">
        <f t="shared" si="64"/>
        <v>25000</v>
      </c>
      <c r="R128" s="85">
        <f t="shared" si="64"/>
        <v>25000</v>
      </c>
    </row>
    <row r="129" spans="1:18" ht="12.75">
      <c r="A129" s="102">
        <v>323</v>
      </c>
      <c r="B129" s="103" t="s">
        <v>31</v>
      </c>
      <c r="C129" s="88">
        <f t="shared" si="64"/>
        <v>25000</v>
      </c>
      <c r="D129" s="88">
        <f t="shared" si="64"/>
        <v>0</v>
      </c>
      <c r="E129" s="88">
        <f t="shared" si="64"/>
        <v>25000</v>
      </c>
      <c r="F129" s="88">
        <f t="shared" si="64"/>
        <v>-36016.25</v>
      </c>
      <c r="G129" s="88">
        <f t="shared" si="64"/>
        <v>-11016.25</v>
      </c>
      <c r="H129" s="88">
        <f t="shared" si="64"/>
        <v>25000</v>
      </c>
      <c r="I129" s="88">
        <f t="shared" si="64"/>
        <v>0</v>
      </c>
      <c r="J129" s="88">
        <f t="shared" si="64"/>
        <v>0</v>
      </c>
      <c r="K129" s="88">
        <f t="shared" si="64"/>
        <v>0</v>
      </c>
      <c r="L129" s="88">
        <f t="shared" si="64"/>
        <v>0</v>
      </c>
      <c r="M129" s="88">
        <f t="shared" si="64"/>
        <v>0</v>
      </c>
      <c r="N129" s="88">
        <f t="shared" si="64"/>
        <v>0</v>
      </c>
      <c r="O129" s="88">
        <f t="shared" si="64"/>
        <v>0</v>
      </c>
      <c r="P129" s="88">
        <f t="shared" si="64"/>
        <v>0</v>
      </c>
      <c r="Q129" s="88">
        <f t="shared" si="64"/>
        <v>25000</v>
      </c>
      <c r="R129" s="88">
        <f t="shared" si="64"/>
        <v>25000</v>
      </c>
    </row>
    <row r="130" spans="1:18" ht="12.75" hidden="1">
      <c r="A130" s="89">
        <v>3232</v>
      </c>
      <c r="B130" s="90" t="s">
        <v>58</v>
      </c>
      <c r="C130" s="91">
        <v>25000</v>
      </c>
      <c r="D130" s="91">
        <v>0</v>
      </c>
      <c r="E130" s="91">
        <f>C130+D130</f>
        <v>25000</v>
      </c>
      <c r="F130" s="91">
        <v>-36016.25</v>
      </c>
      <c r="G130" s="91">
        <f>E130+F130</f>
        <v>-11016.25</v>
      </c>
      <c r="H130" s="91">
        <v>25000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f>C130*100%</f>
        <v>25000</v>
      </c>
      <c r="R130" s="91">
        <f>C130*100%</f>
        <v>25000</v>
      </c>
    </row>
    <row r="131" spans="1:18" ht="12.75">
      <c r="A131" s="89"/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24.75" customHeight="1">
      <c r="A132" s="185" t="s">
        <v>131</v>
      </c>
      <c r="B132" s="186"/>
      <c r="C132" s="95">
        <f aca="true" t="shared" si="65" ref="C132:P133">C133</f>
        <v>14832200</v>
      </c>
      <c r="D132" s="95">
        <f t="shared" si="65"/>
        <v>2235900</v>
      </c>
      <c r="E132" s="95">
        <f t="shared" si="65"/>
        <v>17068100</v>
      </c>
      <c r="F132" s="95">
        <f t="shared" si="65"/>
        <v>272000</v>
      </c>
      <c r="G132" s="95">
        <f t="shared" si="65"/>
        <v>16221600</v>
      </c>
      <c r="H132" s="95">
        <f t="shared" si="65"/>
        <v>0</v>
      </c>
      <c r="I132" s="95">
        <f t="shared" si="65"/>
        <v>38000</v>
      </c>
      <c r="J132" s="95">
        <f t="shared" si="65"/>
        <v>756880</v>
      </c>
      <c r="K132" s="95">
        <f t="shared" si="65"/>
        <v>15224500</v>
      </c>
      <c r="L132" s="95">
        <f t="shared" si="65"/>
        <v>10000</v>
      </c>
      <c r="M132" s="95">
        <f t="shared" si="65"/>
        <v>996720</v>
      </c>
      <c r="N132" s="95">
        <f t="shared" si="65"/>
        <v>39000</v>
      </c>
      <c r="O132" s="95">
        <f t="shared" si="65"/>
        <v>3000</v>
      </c>
      <c r="P132" s="95">
        <f t="shared" si="65"/>
        <v>0</v>
      </c>
      <c r="Q132" s="95">
        <f>Q133</f>
        <v>14832200</v>
      </c>
      <c r="R132" s="95">
        <f>R133</f>
        <v>14832200</v>
      </c>
    </row>
    <row r="133" spans="1:18" ht="24.75" customHeight="1">
      <c r="A133" s="166" t="s">
        <v>110</v>
      </c>
      <c r="B133" s="166"/>
      <c r="C133" s="78">
        <f t="shared" si="65"/>
        <v>14832200</v>
      </c>
      <c r="D133" s="78">
        <f t="shared" si="65"/>
        <v>2235900</v>
      </c>
      <c r="E133" s="78">
        <f t="shared" si="65"/>
        <v>17068100</v>
      </c>
      <c r="F133" s="78">
        <f t="shared" si="65"/>
        <v>272000</v>
      </c>
      <c r="G133" s="78">
        <f t="shared" si="65"/>
        <v>16221600</v>
      </c>
      <c r="H133" s="78">
        <f t="shared" si="65"/>
        <v>0</v>
      </c>
      <c r="I133" s="78">
        <f t="shared" si="65"/>
        <v>38000</v>
      </c>
      <c r="J133" s="78">
        <f t="shared" si="65"/>
        <v>756880</v>
      </c>
      <c r="K133" s="78">
        <f t="shared" si="65"/>
        <v>15224500</v>
      </c>
      <c r="L133" s="78">
        <f t="shared" si="65"/>
        <v>10000</v>
      </c>
      <c r="M133" s="78">
        <f t="shared" si="65"/>
        <v>996720</v>
      </c>
      <c r="N133" s="78">
        <f t="shared" si="65"/>
        <v>39000</v>
      </c>
      <c r="O133" s="78">
        <f t="shared" si="65"/>
        <v>3000</v>
      </c>
      <c r="P133" s="78">
        <f t="shared" si="65"/>
        <v>0</v>
      </c>
      <c r="Q133" s="78">
        <f>Q134</f>
        <v>14832200</v>
      </c>
      <c r="R133" s="78">
        <f>R134</f>
        <v>14832200</v>
      </c>
    </row>
    <row r="134" spans="1:18" ht="26.25" customHeight="1">
      <c r="A134" s="165" t="s">
        <v>113</v>
      </c>
      <c r="B134" s="165"/>
      <c r="C134" s="92">
        <f>C135+C156+C172+C176+C181+C206+C221+C235+C240+C245+C256+C265</f>
        <v>14832200</v>
      </c>
      <c r="D134" s="92">
        <f aca="true" t="shared" si="66" ref="D134:P134">D135+D156+D172+D176+D181+D206+D221+D235+D240+D245+D256+D265</f>
        <v>2235900</v>
      </c>
      <c r="E134" s="92">
        <f t="shared" si="66"/>
        <v>17068100</v>
      </c>
      <c r="F134" s="92">
        <f t="shared" si="66"/>
        <v>272000</v>
      </c>
      <c r="G134" s="92">
        <f t="shared" si="66"/>
        <v>16221600</v>
      </c>
      <c r="H134" s="92">
        <f t="shared" si="66"/>
        <v>0</v>
      </c>
      <c r="I134" s="92">
        <f t="shared" si="66"/>
        <v>38000</v>
      </c>
      <c r="J134" s="92">
        <f t="shared" si="66"/>
        <v>756880</v>
      </c>
      <c r="K134" s="92">
        <f t="shared" si="66"/>
        <v>15224500</v>
      </c>
      <c r="L134" s="92">
        <f t="shared" si="66"/>
        <v>10000</v>
      </c>
      <c r="M134" s="92">
        <f t="shared" si="66"/>
        <v>996720</v>
      </c>
      <c r="N134" s="92">
        <f t="shared" si="66"/>
        <v>39000</v>
      </c>
      <c r="O134" s="92">
        <f t="shared" si="66"/>
        <v>3000</v>
      </c>
      <c r="P134" s="92">
        <f t="shared" si="66"/>
        <v>0</v>
      </c>
      <c r="Q134" s="92">
        <f>Q135+Q156+Q172+Q176+Q181+Q206+Q221+Q235+Q240+Q245+Q256+Q265</f>
        <v>14832200</v>
      </c>
      <c r="R134" s="92">
        <f>R135+R156+R172+R176+R181+R206+R221+R235+R240+R245+R256+R265</f>
        <v>14832200</v>
      </c>
    </row>
    <row r="135" spans="1:18" ht="12.75">
      <c r="A135" s="104" t="s">
        <v>80</v>
      </c>
      <c r="B135" s="101" t="s">
        <v>82</v>
      </c>
      <c r="C135" s="123">
        <f aca="true" t="shared" si="67" ref="C135:G136">C136</f>
        <v>340500</v>
      </c>
      <c r="D135" s="123">
        <f t="shared" si="67"/>
        <v>9000</v>
      </c>
      <c r="E135" s="123">
        <f t="shared" si="67"/>
        <v>349500</v>
      </c>
      <c r="F135" s="123">
        <f t="shared" si="67"/>
        <v>35000</v>
      </c>
      <c r="G135" s="123">
        <f t="shared" si="67"/>
        <v>384500</v>
      </c>
      <c r="H135" s="123">
        <f aca="true" t="shared" si="68" ref="H135:R136">H136</f>
        <v>0</v>
      </c>
      <c r="I135" s="123">
        <f t="shared" si="68"/>
        <v>15000</v>
      </c>
      <c r="J135" s="123">
        <f t="shared" si="68"/>
        <v>108000</v>
      </c>
      <c r="K135" s="123">
        <f t="shared" si="68"/>
        <v>132500</v>
      </c>
      <c r="L135" s="123">
        <f t="shared" si="68"/>
        <v>0</v>
      </c>
      <c r="M135" s="123">
        <f t="shared" si="68"/>
        <v>94000</v>
      </c>
      <c r="N135" s="123">
        <f t="shared" si="68"/>
        <v>0</v>
      </c>
      <c r="O135" s="123">
        <f t="shared" si="68"/>
        <v>0</v>
      </c>
      <c r="P135" s="123">
        <f t="shared" si="68"/>
        <v>0</v>
      </c>
      <c r="Q135" s="123">
        <f t="shared" si="68"/>
        <v>340500</v>
      </c>
      <c r="R135" s="123">
        <f t="shared" si="68"/>
        <v>340500</v>
      </c>
    </row>
    <row r="136" spans="1:18" ht="12.75">
      <c r="A136" s="80">
        <v>3</v>
      </c>
      <c r="B136" s="93" t="s">
        <v>23</v>
      </c>
      <c r="C136" s="94">
        <f t="shared" si="67"/>
        <v>340500</v>
      </c>
      <c r="D136" s="94">
        <f t="shared" si="67"/>
        <v>9000</v>
      </c>
      <c r="E136" s="94">
        <f t="shared" si="67"/>
        <v>349500</v>
      </c>
      <c r="F136" s="94">
        <f t="shared" si="67"/>
        <v>35000</v>
      </c>
      <c r="G136" s="94">
        <f t="shared" si="67"/>
        <v>384500</v>
      </c>
      <c r="H136" s="94">
        <f t="shared" si="68"/>
        <v>0</v>
      </c>
      <c r="I136" s="94">
        <f t="shared" si="68"/>
        <v>15000</v>
      </c>
      <c r="J136" s="94">
        <f t="shared" si="68"/>
        <v>108000</v>
      </c>
      <c r="K136" s="94">
        <f t="shared" si="68"/>
        <v>132500</v>
      </c>
      <c r="L136" s="94">
        <f t="shared" si="68"/>
        <v>0</v>
      </c>
      <c r="M136" s="94">
        <f t="shared" si="68"/>
        <v>94000</v>
      </c>
      <c r="N136" s="94">
        <f t="shared" si="68"/>
        <v>0</v>
      </c>
      <c r="O136" s="94">
        <f t="shared" si="68"/>
        <v>0</v>
      </c>
      <c r="P136" s="94">
        <f t="shared" si="68"/>
        <v>0</v>
      </c>
      <c r="Q136" s="94">
        <f t="shared" si="68"/>
        <v>340500</v>
      </c>
      <c r="R136" s="94">
        <f t="shared" si="68"/>
        <v>340500</v>
      </c>
    </row>
    <row r="137" spans="1:18" ht="12.75">
      <c r="A137" s="83">
        <v>32</v>
      </c>
      <c r="B137" s="84" t="s">
        <v>28</v>
      </c>
      <c r="C137" s="85">
        <f aca="true" t="shared" si="69" ref="C137:R137">C138+C142+C148+C152</f>
        <v>340500</v>
      </c>
      <c r="D137" s="85">
        <f t="shared" si="69"/>
        <v>9000</v>
      </c>
      <c r="E137" s="85">
        <f t="shared" si="69"/>
        <v>349500</v>
      </c>
      <c r="F137" s="85">
        <f t="shared" si="69"/>
        <v>35000</v>
      </c>
      <c r="G137" s="85">
        <f t="shared" si="69"/>
        <v>384500</v>
      </c>
      <c r="H137" s="85">
        <f t="shared" si="69"/>
        <v>0</v>
      </c>
      <c r="I137" s="85">
        <f t="shared" si="69"/>
        <v>15000</v>
      </c>
      <c r="J137" s="85">
        <f t="shared" si="69"/>
        <v>108000</v>
      </c>
      <c r="K137" s="85">
        <f t="shared" si="69"/>
        <v>132500</v>
      </c>
      <c r="L137" s="85">
        <f t="shared" si="69"/>
        <v>0</v>
      </c>
      <c r="M137" s="85">
        <f t="shared" si="69"/>
        <v>94000</v>
      </c>
      <c r="N137" s="85">
        <f t="shared" si="69"/>
        <v>0</v>
      </c>
      <c r="O137" s="85">
        <f t="shared" si="69"/>
        <v>0</v>
      </c>
      <c r="P137" s="85">
        <f t="shared" si="69"/>
        <v>0</v>
      </c>
      <c r="Q137" s="85">
        <f t="shared" si="69"/>
        <v>340500</v>
      </c>
      <c r="R137" s="85">
        <f t="shared" si="69"/>
        <v>340500</v>
      </c>
    </row>
    <row r="138" spans="1:18" ht="12.75">
      <c r="A138" s="86">
        <v>321</v>
      </c>
      <c r="B138" s="87" t="s">
        <v>29</v>
      </c>
      <c r="C138" s="88">
        <f>C139+C140+C141</f>
        <v>16500</v>
      </c>
      <c r="D138" s="88">
        <f aca="true" t="shared" si="70" ref="D138:P138">D139+D140+D141</f>
        <v>-10000</v>
      </c>
      <c r="E138" s="88">
        <f t="shared" si="70"/>
        <v>6500</v>
      </c>
      <c r="F138" s="88">
        <f t="shared" si="70"/>
        <v>1500</v>
      </c>
      <c r="G138" s="88">
        <f t="shared" si="70"/>
        <v>8000</v>
      </c>
      <c r="H138" s="88">
        <f t="shared" si="70"/>
        <v>0</v>
      </c>
      <c r="I138" s="88">
        <f t="shared" si="70"/>
        <v>500</v>
      </c>
      <c r="J138" s="88">
        <f t="shared" si="70"/>
        <v>6000</v>
      </c>
      <c r="K138" s="88">
        <f t="shared" si="70"/>
        <v>0</v>
      </c>
      <c r="L138" s="88">
        <f t="shared" si="70"/>
        <v>0</v>
      </c>
      <c r="M138" s="88">
        <f t="shared" si="70"/>
        <v>0</v>
      </c>
      <c r="N138" s="88">
        <f t="shared" si="70"/>
        <v>0</v>
      </c>
      <c r="O138" s="88">
        <f t="shared" si="70"/>
        <v>0</v>
      </c>
      <c r="P138" s="88">
        <f t="shared" si="70"/>
        <v>0</v>
      </c>
      <c r="Q138" s="88">
        <f>Q139+Q140+Q141</f>
        <v>16500</v>
      </c>
      <c r="R138" s="88">
        <f>R139+R140+R141</f>
        <v>16500</v>
      </c>
    </row>
    <row r="139" spans="1:18" ht="12.75" hidden="1">
      <c r="A139" s="89">
        <v>3211</v>
      </c>
      <c r="B139" s="90" t="s">
        <v>47</v>
      </c>
      <c r="C139" s="91">
        <v>15250</v>
      </c>
      <c r="D139" s="91">
        <v>-10000</v>
      </c>
      <c r="E139" s="91">
        <f>C139+D139</f>
        <v>5250</v>
      </c>
      <c r="F139" s="91">
        <v>1750</v>
      </c>
      <c r="G139" s="91">
        <f>E139+F139</f>
        <v>7000</v>
      </c>
      <c r="H139" s="91">
        <v>0</v>
      </c>
      <c r="I139" s="91">
        <v>250</v>
      </c>
      <c r="J139" s="91">
        <v>5000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f>C139*100%</f>
        <v>15250</v>
      </c>
      <c r="R139" s="91">
        <f>C139*100%</f>
        <v>15250</v>
      </c>
    </row>
    <row r="140" spans="1:18" ht="12.75" hidden="1">
      <c r="A140" s="89">
        <v>3213</v>
      </c>
      <c r="B140" s="90" t="s">
        <v>49</v>
      </c>
      <c r="C140" s="91">
        <v>1000</v>
      </c>
      <c r="D140" s="91"/>
      <c r="E140" s="91">
        <f>C140+D140</f>
        <v>1000</v>
      </c>
      <c r="F140" s="91">
        <v>0</v>
      </c>
      <c r="G140" s="91">
        <f>E140+F140</f>
        <v>1000</v>
      </c>
      <c r="H140" s="91">
        <v>0</v>
      </c>
      <c r="I140" s="91">
        <v>0</v>
      </c>
      <c r="J140" s="91">
        <v>1000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f>C140*100%</f>
        <v>1000</v>
      </c>
      <c r="R140" s="91">
        <f>C140*100%</f>
        <v>1000</v>
      </c>
    </row>
    <row r="141" spans="1:18" ht="12.75" hidden="1">
      <c r="A141" s="89">
        <v>3214</v>
      </c>
      <c r="B141" s="90" t="s">
        <v>50</v>
      </c>
      <c r="C141" s="91">
        <v>250</v>
      </c>
      <c r="D141" s="91"/>
      <c r="E141" s="91">
        <f>C141+D141</f>
        <v>250</v>
      </c>
      <c r="F141" s="91">
        <v>-250</v>
      </c>
      <c r="G141" s="91">
        <f>E141+F141</f>
        <v>0</v>
      </c>
      <c r="H141" s="91">
        <v>0</v>
      </c>
      <c r="I141" s="91">
        <v>250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f>C141*100%</f>
        <v>250</v>
      </c>
      <c r="R141" s="91">
        <f>C141*100%</f>
        <v>250</v>
      </c>
    </row>
    <row r="142" spans="1:18" ht="12.75">
      <c r="A142" s="86">
        <v>322</v>
      </c>
      <c r="B142" s="87" t="s">
        <v>30</v>
      </c>
      <c r="C142" s="88">
        <f>SUM(C143:C147)</f>
        <v>22250</v>
      </c>
      <c r="D142" s="88">
        <f aca="true" t="shared" si="71" ref="D142:P142">SUM(D143:D147)</f>
        <v>5000</v>
      </c>
      <c r="E142" s="88">
        <f t="shared" si="71"/>
        <v>27250</v>
      </c>
      <c r="F142" s="88">
        <f t="shared" si="71"/>
        <v>-1500</v>
      </c>
      <c r="G142" s="88">
        <f t="shared" si="71"/>
        <v>25750</v>
      </c>
      <c r="H142" s="88">
        <f t="shared" si="71"/>
        <v>0</v>
      </c>
      <c r="I142" s="88">
        <f t="shared" si="71"/>
        <v>12250</v>
      </c>
      <c r="J142" s="88">
        <f t="shared" si="71"/>
        <v>8000</v>
      </c>
      <c r="K142" s="88">
        <f t="shared" si="71"/>
        <v>2000</v>
      </c>
      <c r="L142" s="88">
        <f t="shared" si="71"/>
        <v>0</v>
      </c>
      <c r="M142" s="88">
        <f t="shared" si="71"/>
        <v>5000</v>
      </c>
      <c r="N142" s="88">
        <f t="shared" si="71"/>
        <v>0</v>
      </c>
      <c r="O142" s="88">
        <f t="shared" si="71"/>
        <v>0</v>
      </c>
      <c r="P142" s="88">
        <f t="shared" si="71"/>
        <v>0</v>
      </c>
      <c r="Q142" s="88">
        <f>SUM(Q143:Q147)</f>
        <v>22250</v>
      </c>
      <c r="R142" s="88">
        <f>SUM(R143:R147)</f>
        <v>22250</v>
      </c>
    </row>
    <row r="143" spans="1:18" ht="12.75" hidden="1">
      <c r="A143" s="89">
        <v>3221</v>
      </c>
      <c r="B143" s="90" t="s">
        <v>51</v>
      </c>
      <c r="C143" s="91">
        <v>4250</v>
      </c>
      <c r="D143" s="91"/>
      <c r="E143" s="91">
        <f>C143+D143</f>
        <v>4250</v>
      </c>
      <c r="F143" s="91">
        <v>1000</v>
      </c>
      <c r="G143" s="91">
        <f>E143+F143</f>
        <v>5250</v>
      </c>
      <c r="H143" s="91">
        <v>0</v>
      </c>
      <c r="I143" s="91">
        <v>250</v>
      </c>
      <c r="J143" s="91">
        <v>2000</v>
      </c>
      <c r="K143" s="91">
        <v>2000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f>C143*100%</f>
        <v>4250</v>
      </c>
      <c r="R143" s="91">
        <f>C143*100%</f>
        <v>4250</v>
      </c>
    </row>
    <row r="144" spans="1:18" ht="12.75" hidden="1">
      <c r="A144" s="89">
        <v>3223</v>
      </c>
      <c r="B144" s="90" t="s">
        <v>53</v>
      </c>
      <c r="C144" s="91">
        <v>10000</v>
      </c>
      <c r="D144" s="91"/>
      <c r="E144" s="91">
        <f>C144+D144</f>
        <v>10000</v>
      </c>
      <c r="F144" s="91">
        <v>-500</v>
      </c>
      <c r="G144" s="91">
        <f>E144+F144</f>
        <v>9500</v>
      </c>
      <c r="H144" s="91">
        <v>0</v>
      </c>
      <c r="I144" s="91">
        <v>10000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f>C144*100%</f>
        <v>10000</v>
      </c>
      <c r="R144" s="91">
        <f>C144*100%</f>
        <v>10000</v>
      </c>
    </row>
    <row r="145" spans="1:18" ht="13.5" customHeight="1" hidden="1">
      <c r="A145" s="89">
        <v>3224</v>
      </c>
      <c r="B145" s="90" t="s">
        <v>54</v>
      </c>
      <c r="C145" s="91">
        <v>1000</v>
      </c>
      <c r="D145" s="91"/>
      <c r="E145" s="91">
        <f>C145+D145</f>
        <v>1000</v>
      </c>
      <c r="F145" s="91">
        <v>0</v>
      </c>
      <c r="G145" s="91">
        <f>E145+F145</f>
        <v>1000</v>
      </c>
      <c r="H145" s="91">
        <v>0</v>
      </c>
      <c r="I145" s="91">
        <v>0</v>
      </c>
      <c r="J145" s="91">
        <v>1000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f>C145*100%</f>
        <v>1000</v>
      </c>
      <c r="R145" s="91">
        <f>C145*100%</f>
        <v>1000</v>
      </c>
    </row>
    <row r="146" spans="1:18" ht="12.75" hidden="1">
      <c r="A146" s="89">
        <v>3225</v>
      </c>
      <c r="B146" s="90" t="s">
        <v>55</v>
      </c>
      <c r="C146" s="91">
        <v>7000</v>
      </c>
      <c r="D146" s="91">
        <v>5000</v>
      </c>
      <c r="E146" s="91">
        <f>C146+D146</f>
        <v>12000</v>
      </c>
      <c r="F146" s="91">
        <v>-2000</v>
      </c>
      <c r="G146" s="91">
        <f>E146+F146</f>
        <v>10000</v>
      </c>
      <c r="H146" s="91">
        <v>0</v>
      </c>
      <c r="I146" s="91">
        <v>2000</v>
      </c>
      <c r="J146" s="91">
        <v>5000</v>
      </c>
      <c r="K146" s="91">
        <v>0</v>
      </c>
      <c r="L146" s="91">
        <v>0</v>
      </c>
      <c r="M146" s="91">
        <v>5000</v>
      </c>
      <c r="N146" s="91">
        <v>0</v>
      </c>
      <c r="O146" s="91">
        <v>0</v>
      </c>
      <c r="P146" s="91">
        <v>0</v>
      </c>
      <c r="Q146" s="91">
        <f>C146*100%</f>
        <v>7000</v>
      </c>
      <c r="R146" s="91">
        <f>C146*100%</f>
        <v>7000</v>
      </c>
    </row>
    <row r="147" spans="1:18" ht="12.75" hidden="1">
      <c r="A147" s="89">
        <v>3227</v>
      </c>
      <c r="B147" s="90" t="s">
        <v>56</v>
      </c>
      <c r="C147" s="91">
        <f>SUM(H147:O147)</f>
        <v>0</v>
      </c>
      <c r="D147" s="91"/>
      <c r="E147" s="91">
        <f>C147+D147</f>
        <v>0</v>
      </c>
      <c r="F147" s="91">
        <v>0</v>
      </c>
      <c r="G147" s="91">
        <f>E147+F147</f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f>C147*100%</f>
        <v>0</v>
      </c>
      <c r="R147" s="91">
        <f>C147*100%</f>
        <v>0</v>
      </c>
    </row>
    <row r="148" spans="1:18" ht="12.75">
      <c r="A148" s="86">
        <v>323</v>
      </c>
      <c r="B148" s="87" t="s">
        <v>31</v>
      </c>
      <c r="C148" s="88">
        <f aca="true" t="shared" si="72" ref="C148:R148">SUM(C149:C151)</f>
        <v>23250</v>
      </c>
      <c r="D148" s="88">
        <f t="shared" si="72"/>
        <v>14000</v>
      </c>
      <c r="E148" s="88">
        <f t="shared" si="72"/>
        <v>37250</v>
      </c>
      <c r="F148" s="88">
        <f t="shared" si="72"/>
        <v>-1000</v>
      </c>
      <c r="G148" s="88">
        <f t="shared" si="72"/>
        <v>36250</v>
      </c>
      <c r="H148" s="88">
        <f t="shared" si="72"/>
        <v>0</v>
      </c>
      <c r="I148" s="88">
        <f t="shared" si="72"/>
        <v>750</v>
      </c>
      <c r="J148" s="88">
        <f t="shared" si="72"/>
        <v>22000</v>
      </c>
      <c r="K148" s="88">
        <f t="shared" si="72"/>
        <v>500</v>
      </c>
      <c r="L148" s="88">
        <f t="shared" si="72"/>
        <v>0</v>
      </c>
      <c r="M148" s="88">
        <f t="shared" si="72"/>
        <v>14000</v>
      </c>
      <c r="N148" s="88">
        <f t="shared" si="72"/>
        <v>0</v>
      </c>
      <c r="O148" s="88">
        <f t="shared" si="72"/>
        <v>0</v>
      </c>
      <c r="P148" s="88">
        <f t="shared" si="72"/>
        <v>0</v>
      </c>
      <c r="Q148" s="88">
        <f t="shared" si="72"/>
        <v>23250</v>
      </c>
      <c r="R148" s="88">
        <f t="shared" si="72"/>
        <v>23250</v>
      </c>
    </row>
    <row r="149" spans="1:18" ht="12.75" hidden="1">
      <c r="A149" s="89">
        <v>3231</v>
      </c>
      <c r="B149" s="90" t="s">
        <v>57</v>
      </c>
      <c r="C149" s="91">
        <v>9000</v>
      </c>
      <c r="D149" s="91"/>
      <c r="E149" s="91">
        <f>C149+D149</f>
        <v>9000</v>
      </c>
      <c r="F149" s="91">
        <v>-500</v>
      </c>
      <c r="G149" s="91">
        <f>E149+F149</f>
        <v>8500</v>
      </c>
      <c r="H149" s="91">
        <v>0</v>
      </c>
      <c r="I149" s="91">
        <v>500</v>
      </c>
      <c r="J149" s="91">
        <v>8000</v>
      </c>
      <c r="K149" s="91">
        <v>500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f>C149*100%</f>
        <v>9000</v>
      </c>
      <c r="R149" s="91">
        <f>C149*100%</f>
        <v>9000</v>
      </c>
    </row>
    <row r="150" spans="1:18" ht="12.75" hidden="1">
      <c r="A150" s="89">
        <v>3232</v>
      </c>
      <c r="B150" s="90" t="s">
        <v>58</v>
      </c>
      <c r="C150" s="91">
        <v>5000</v>
      </c>
      <c r="D150" s="91">
        <v>5000</v>
      </c>
      <c r="E150" s="91">
        <f>C150+D150</f>
        <v>10000</v>
      </c>
      <c r="F150" s="91">
        <v>0</v>
      </c>
      <c r="G150" s="91">
        <f>E150+F150</f>
        <v>10000</v>
      </c>
      <c r="H150" s="91">
        <v>0</v>
      </c>
      <c r="I150" s="91">
        <v>0</v>
      </c>
      <c r="J150" s="91">
        <v>5000</v>
      </c>
      <c r="K150" s="91">
        <v>0</v>
      </c>
      <c r="L150" s="91">
        <v>0</v>
      </c>
      <c r="M150" s="91">
        <v>5000</v>
      </c>
      <c r="N150" s="91">
        <v>0</v>
      </c>
      <c r="O150" s="91">
        <v>0</v>
      </c>
      <c r="P150" s="91">
        <v>0</v>
      </c>
      <c r="Q150" s="91">
        <f>C150*100%</f>
        <v>5000</v>
      </c>
      <c r="R150" s="91">
        <f>C150*100%</f>
        <v>5000</v>
      </c>
    </row>
    <row r="151" spans="1:18" ht="12.75" hidden="1">
      <c r="A151" s="89">
        <v>3239</v>
      </c>
      <c r="B151" s="90" t="s">
        <v>63</v>
      </c>
      <c r="C151" s="91">
        <v>9250</v>
      </c>
      <c r="D151" s="91">
        <v>9000</v>
      </c>
      <c r="E151" s="91">
        <f>C151+D151</f>
        <v>18250</v>
      </c>
      <c r="F151" s="91">
        <v>-500</v>
      </c>
      <c r="G151" s="91">
        <f>E151+F151</f>
        <v>17750</v>
      </c>
      <c r="H151" s="91">
        <v>0</v>
      </c>
      <c r="I151" s="91">
        <v>250</v>
      </c>
      <c r="J151" s="91">
        <v>9000</v>
      </c>
      <c r="K151" s="91">
        <v>0</v>
      </c>
      <c r="L151" s="91">
        <v>0</v>
      </c>
      <c r="M151" s="91">
        <v>9000</v>
      </c>
      <c r="N151" s="91">
        <v>0</v>
      </c>
      <c r="O151" s="91">
        <v>0</v>
      </c>
      <c r="P151" s="91">
        <v>0</v>
      </c>
      <c r="Q151" s="91">
        <f>C151*100%</f>
        <v>9250</v>
      </c>
      <c r="R151" s="91">
        <f>C151*100%</f>
        <v>9250</v>
      </c>
    </row>
    <row r="152" spans="1:18" ht="22.5">
      <c r="A152" s="86">
        <v>329</v>
      </c>
      <c r="B152" s="87" t="s">
        <v>32</v>
      </c>
      <c r="C152" s="88">
        <f aca="true" t="shared" si="73" ref="C152:R152">SUM(C153:C155)</f>
        <v>278500</v>
      </c>
      <c r="D152" s="88">
        <f t="shared" si="73"/>
        <v>0</v>
      </c>
      <c r="E152" s="88">
        <f t="shared" si="73"/>
        <v>278500</v>
      </c>
      <c r="F152" s="88">
        <f t="shared" si="73"/>
        <v>36000</v>
      </c>
      <c r="G152" s="88">
        <f t="shared" si="73"/>
        <v>314500</v>
      </c>
      <c r="H152" s="88">
        <f t="shared" si="73"/>
        <v>0</v>
      </c>
      <c r="I152" s="88">
        <f t="shared" si="73"/>
        <v>1500</v>
      </c>
      <c r="J152" s="88">
        <f t="shared" si="73"/>
        <v>72000</v>
      </c>
      <c r="K152" s="88">
        <f t="shared" si="73"/>
        <v>130000</v>
      </c>
      <c r="L152" s="88">
        <f t="shared" si="73"/>
        <v>0</v>
      </c>
      <c r="M152" s="88">
        <f t="shared" si="73"/>
        <v>75000</v>
      </c>
      <c r="N152" s="88">
        <f t="shared" si="73"/>
        <v>0</v>
      </c>
      <c r="O152" s="88">
        <f t="shared" si="73"/>
        <v>0</v>
      </c>
      <c r="P152" s="88">
        <f t="shared" si="73"/>
        <v>0</v>
      </c>
      <c r="Q152" s="88">
        <f t="shared" si="73"/>
        <v>278500</v>
      </c>
      <c r="R152" s="88">
        <f t="shared" si="73"/>
        <v>278500</v>
      </c>
    </row>
    <row r="153" spans="1:18" ht="12.75" hidden="1">
      <c r="A153" s="89">
        <v>3292</v>
      </c>
      <c r="B153" s="90" t="s">
        <v>66</v>
      </c>
      <c r="C153" s="91">
        <v>12000</v>
      </c>
      <c r="D153" s="91"/>
      <c r="E153" s="91">
        <f>C153+D153</f>
        <v>12000</v>
      </c>
      <c r="F153" s="91">
        <v>0</v>
      </c>
      <c r="G153" s="91">
        <f>E153+F153</f>
        <v>12000</v>
      </c>
      <c r="H153" s="91">
        <v>0</v>
      </c>
      <c r="I153" s="91">
        <v>0</v>
      </c>
      <c r="J153" s="91">
        <v>12000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f>C153*100%</f>
        <v>12000</v>
      </c>
      <c r="R153" s="91">
        <f>C153*100%</f>
        <v>12000</v>
      </c>
    </row>
    <row r="154" spans="1:18" ht="12.75" hidden="1">
      <c r="A154" s="89">
        <v>3293</v>
      </c>
      <c r="B154" s="90" t="s">
        <v>67</v>
      </c>
      <c r="C154" s="91">
        <v>500</v>
      </c>
      <c r="D154" s="91"/>
      <c r="E154" s="91">
        <f>C154+D154</f>
        <v>500</v>
      </c>
      <c r="F154" s="91">
        <v>0</v>
      </c>
      <c r="G154" s="91">
        <f>E154+F154</f>
        <v>500</v>
      </c>
      <c r="H154" s="91">
        <v>0</v>
      </c>
      <c r="I154" s="91">
        <v>500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f>C154*100%</f>
        <v>500</v>
      </c>
      <c r="R154" s="91">
        <f>C154*100%</f>
        <v>500</v>
      </c>
    </row>
    <row r="155" spans="1:18" ht="14.25" customHeight="1" hidden="1">
      <c r="A155" s="89">
        <v>3299</v>
      </c>
      <c r="B155" s="90" t="s">
        <v>32</v>
      </c>
      <c r="C155" s="91">
        <v>266000</v>
      </c>
      <c r="D155" s="91"/>
      <c r="E155" s="91">
        <f>C155+D155</f>
        <v>266000</v>
      </c>
      <c r="F155" s="91">
        <v>36000</v>
      </c>
      <c r="G155" s="91">
        <f>E155+F155</f>
        <v>302000</v>
      </c>
      <c r="H155" s="91">
        <v>0</v>
      </c>
      <c r="I155" s="91">
        <v>1000</v>
      </c>
      <c r="J155" s="91">
        <v>60000</v>
      </c>
      <c r="K155" s="91">
        <v>130000</v>
      </c>
      <c r="L155" s="91">
        <v>0</v>
      </c>
      <c r="M155" s="91">
        <v>75000</v>
      </c>
      <c r="N155" s="91">
        <v>0</v>
      </c>
      <c r="O155" s="91">
        <v>0</v>
      </c>
      <c r="P155" s="91">
        <v>0</v>
      </c>
      <c r="Q155" s="91">
        <f>C155*100%</f>
        <v>266000</v>
      </c>
      <c r="R155" s="91">
        <f>C155*100%</f>
        <v>266000</v>
      </c>
    </row>
    <row r="156" spans="1:18" ht="25.5" customHeight="1">
      <c r="A156" s="104" t="s">
        <v>132</v>
      </c>
      <c r="B156" s="105" t="s">
        <v>133</v>
      </c>
      <c r="C156" s="96">
        <f aca="true" t="shared" si="74" ref="C156:R156">C157</f>
        <v>12668500</v>
      </c>
      <c r="D156" s="96">
        <f t="shared" si="74"/>
        <v>1911000</v>
      </c>
      <c r="E156" s="96">
        <f t="shared" si="74"/>
        <v>14579500</v>
      </c>
      <c r="F156" s="96">
        <f t="shared" si="74"/>
        <v>175000</v>
      </c>
      <c r="G156" s="96">
        <f t="shared" si="74"/>
        <v>14754500</v>
      </c>
      <c r="H156" s="96">
        <f t="shared" si="74"/>
        <v>0</v>
      </c>
      <c r="I156" s="96">
        <f t="shared" si="74"/>
        <v>0</v>
      </c>
      <c r="J156" s="96">
        <f t="shared" si="74"/>
        <v>0</v>
      </c>
      <c r="K156" s="96">
        <f t="shared" si="74"/>
        <v>14579500</v>
      </c>
      <c r="L156" s="96">
        <f t="shared" si="74"/>
        <v>0</v>
      </c>
      <c r="M156" s="96">
        <f t="shared" si="74"/>
        <v>0</v>
      </c>
      <c r="N156" s="96">
        <f t="shared" si="74"/>
        <v>0</v>
      </c>
      <c r="O156" s="96">
        <f t="shared" si="74"/>
        <v>0</v>
      </c>
      <c r="P156" s="96">
        <f t="shared" si="74"/>
        <v>0</v>
      </c>
      <c r="Q156" s="96">
        <f t="shared" si="74"/>
        <v>12668500</v>
      </c>
      <c r="R156" s="96">
        <f t="shared" si="74"/>
        <v>12668500</v>
      </c>
    </row>
    <row r="157" spans="1:18" ht="14.25" customHeight="1">
      <c r="A157" s="80">
        <v>3</v>
      </c>
      <c r="B157" s="81" t="s">
        <v>23</v>
      </c>
      <c r="C157" s="82">
        <f aca="true" t="shared" si="75" ref="C157:R157">C158+C167</f>
        <v>12668500</v>
      </c>
      <c r="D157" s="82">
        <f t="shared" si="75"/>
        <v>1911000</v>
      </c>
      <c r="E157" s="82">
        <f t="shared" si="75"/>
        <v>14579500</v>
      </c>
      <c r="F157" s="82">
        <f t="shared" si="75"/>
        <v>175000</v>
      </c>
      <c r="G157" s="82">
        <f t="shared" si="75"/>
        <v>14754500</v>
      </c>
      <c r="H157" s="82">
        <f t="shared" si="75"/>
        <v>0</v>
      </c>
      <c r="I157" s="82">
        <f t="shared" si="75"/>
        <v>0</v>
      </c>
      <c r="J157" s="82">
        <f t="shared" si="75"/>
        <v>0</v>
      </c>
      <c r="K157" s="82">
        <f t="shared" si="75"/>
        <v>14579500</v>
      </c>
      <c r="L157" s="82">
        <f t="shared" si="75"/>
        <v>0</v>
      </c>
      <c r="M157" s="82">
        <f t="shared" si="75"/>
        <v>0</v>
      </c>
      <c r="N157" s="82">
        <f t="shared" si="75"/>
        <v>0</v>
      </c>
      <c r="O157" s="82">
        <f t="shared" si="75"/>
        <v>0</v>
      </c>
      <c r="P157" s="82">
        <f t="shared" si="75"/>
        <v>0</v>
      </c>
      <c r="Q157" s="82">
        <f t="shared" si="75"/>
        <v>12668500</v>
      </c>
      <c r="R157" s="82">
        <f t="shared" si="75"/>
        <v>12668500</v>
      </c>
    </row>
    <row r="158" spans="1:18" ht="14.25" customHeight="1">
      <c r="A158" s="83">
        <v>31</v>
      </c>
      <c r="B158" s="84" t="s">
        <v>24</v>
      </c>
      <c r="C158" s="85">
        <f aca="true" t="shared" si="76" ref="C158:R158">C159+C163+C165</f>
        <v>12300000</v>
      </c>
      <c r="D158" s="85">
        <f t="shared" si="76"/>
        <v>1845000</v>
      </c>
      <c r="E158" s="85">
        <f t="shared" si="76"/>
        <v>14145000</v>
      </c>
      <c r="F158" s="85">
        <f t="shared" si="76"/>
        <v>175000</v>
      </c>
      <c r="G158" s="85">
        <f t="shared" si="76"/>
        <v>14320000</v>
      </c>
      <c r="H158" s="85">
        <f t="shared" si="76"/>
        <v>0</v>
      </c>
      <c r="I158" s="85">
        <f t="shared" si="76"/>
        <v>0</v>
      </c>
      <c r="J158" s="85">
        <f t="shared" si="76"/>
        <v>0</v>
      </c>
      <c r="K158" s="85">
        <f t="shared" si="76"/>
        <v>14145000</v>
      </c>
      <c r="L158" s="85">
        <f t="shared" si="76"/>
        <v>0</v>
      </c>
      <c r="M158" s="85">
        <f t="shared" si="76"/>
        <v>0</v>
      </c>
      <c r="N158" s="85">
        <f t="shared" si="76"/>
        <v>0</v>
      </c>
      <c r="O158" s="85">
        <f t="shared" si="76"/>
        <v>0</v>
      </c>
      <c r="P158" s="85">
        <f t="shared" si="76"/>
        <v>0</v>
      </c>
      <c r="Q158" s="85">
        <f t="shared" si="76"/>
        <v>12300000</v>
      </c>
      <c r="R158" s="85">
        <f t="shared" si="76"/>
        <v>12300000</v>
      </c>
    </row>
    <row r="159" spans="1:18" ht="14.25" customHeight="1">
      <c r="A159" s="86">
        <v>311</v>
      </c>
      <c r="B159" s="87" t="s">
        <v>25</v>
      </c>
      <c r="C159" s="88">
        <f aca="true" t="shared" si="77" ref="C159:R159">C160+C161+C162</f>
        <v>10390000</v>
      </c>
      <c r="D159" s="88">
        <f t="shared" si="77"/>
        <v>1405000</v>
      </c>
      <c r="E159" s="88">
        <f t="shared" si="77"/>
        <v>11795000</v>
      </c>
      <c r="F159" s="88">
        <f t="shared" si="77"/>
        <v>140000</v>
      </c>
      <c r="G159" s="88">
        <f t="shared" si="77"/>
        <v>11935000</v>
      </c>
      <c r="H159" s="88">
        <f t="shared" si="77"/>
        <v>0</v>
      </c>
      <c r="I159" s="88">
        <f t="shared" si="77"/>
        <v>0</v>
      </c>
      <c r="J159" s="88">
        <f t="shared" si="77"/>
        <v>0</v>
      </c>
      <c r="K159" s="88">
        <f t="shared" si="77"/>
        <v>11795000</v>
      </c>
      <c r="L159" s="88">
        <f t="shared" si="77"/>
        <v>0</v>
      </c>
      <c r="M159" s="88">
        <f t="shared" si="77"/>
        <v>0</v>
      </c>
      <c r="N159" s="88">
        <f t="shared" si="77"/>
        <v>0</v>
      </c>
      <c r="O159" s="88">
        <f t="shared" si="77"/>
        <v>0</v>
      </c>
      <c r="P159" s="88">
        <f t="shared" si="77"/>
        <v>0</v>
      </c>
      <c r="Q159" s="88">
        <f t="shared" si="77"/>
        <v>10390000</v>
      </c>
      <c r="R159" s="88">
        <f t="shared" si="77"/>
        <v>10390000</v>
      </c>
    </row>
    <row r="160" spans="1:18" ht="14.25" customHeight="1" hidden="1">
      <c r="A160" s="89">
        <v>3111</v>
      </c>
      <c r="B160" s="90" t="s">
        <v>43</v>
      </c>
      <c r="C160" s="91">
        <v>9985000</v>
      </c>
      <c r="D160" s="91">
        <v>1200000</v>
      </c>
      <c r="E160" s="91">
        <f>C160+D160</f>
        <v>11185000</v>
      </c>
      <c r="F160" s="91">
        <v>140000</v>
      </c>
      <c r="G160" s="91">
        <f>E160+F160</f>
        <v>11325000</v>
      </c>
      <c r="H160" s="91">
        <v>0</v>
      </c>
      <c r="I160" s="91">
        <v>0</v>
      </c>
      <c r="J160" s="91">
        <v>0</v>
      </c>
      <c r="K160" s="91">
        <v>11185000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f>C160*100%</f>
        <v>9985000</v>
      </c>
      <c r="R160" s="91">
        <f>C160*100%</f>
        <v>9985000</v>
      </c>
    </row>
    <row r="161" spans="1:18" ht="14.25" customHeight="1" hidden="1">
      <c r="A161" s="89">
        <v>3113</v>
      </c>
      <c r="B161" s="90" t="s">
        <v>44</v>
      </c>
      <c r="C161" s="91">
        <v>155000</v>
      </c>
      <c r="D161" s="91">
        <v>45000</v>
      </c>
      <c r="E161" s="91">
        <f>C161+D161</f>
        <v>200000</v>
      </c>
      <c r="F161" s="91">
        <v>0</v>
      </c>
      <c r="G161" s="91">
        <f>E161+F161</f>
        <v>200000</v>
      </c>
      <c r="H161" s="91">
        <v>0</v>
      </c>
      <c r="I161" s="91">
        <v>0</v>
      </c>
      <c r="J161" s="91">
        <v>0</v>
      </c>
      <c r="K161" s="91">
        <v>200000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f>C161*100%</f>
        <v>155000</v>
      </c>
      <c r="R161" s="91">
        <f>C161*100%</f>
        <v>155000</v>
      </c>
    </row>
    <row r="162" spans="1:18" ht="14.25" customHeight="1" hidden="1">
      <c r="A162" s="89">
        <v>3114</v>
      </c>
      <c r="B162" s="90" t="s">
        <v>45</v>
      </c>
      <c r="C162" s="91">
        <v>250000</v>
      </c>
      <c r="D162" s="91">
        <v>160000</v>
      </c>
      <c r="E162" s="91">
        <f>C162+D162</f>
        <v>410000</v>
      </c>
      <c r="F162" s="91">
        <v>0</v>
      </c>
      <c r="G162" s="91">
        <f>E162+F162</f>
        <v>410000</v>
      </c>
      <c r="H162" s="91">
        <v>0</v>
      </c>
      <c r="I162" s="91">
        <v>0</v>
      </c>
      <c r="J162" s="91">
        <v>0</v>
      </c>
      <c r="K162" s="91">
        <v>410000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f>C162*100%</f>
        <v>250000</v>
      </c>
      <c r="R162" s="91">
        <f>C162*100%</f>
        <v>250000</v>
      </c>
    </row>
    <row r="163" spans="1:18" ht="14.25" customHeight="1">
      <c r="A163" s="86">
        <v>312</v>
      </c>
      <c r="B163" s="87" t="s">
        <v>26</v>
      </c>
      <c r="C163" s="88">
        <f>C164</f>
        <v>275000</v>
      </c>
      <c r="D163" s="88">
        <f>D164</f>
        <v>175000</v>
      </c>
      <c r="E163" s="88">
        <f>E164</f>
        <v>450000</v>
      </c>
      <c r="F163" s="88">
        <f>F164</f>
        <v>0</v>
      </c>
      <c r="G163" s="88">
        <f>G164</f>
        <v>450000</v>
      </c>
      <c r="H163" s="88">
        <v>0</v>
      </c>
      <c r="I163" s="88">
        <f aca="true" t="shared" si="78" ref="I163:R163">I164</f>
        <v>0</v>
      </c>
      <c r="J163" s="88">
        <f t="shared" si="78"/>
        <v>0</v>
      </c>
      <c r="K163" s="88">
        <f t="shared" si="78"/>
        <v>450000</v>
      </c>
      <c r="L163" s="88">
        <f t="shared" si="78"/>
        <v>0</v>
      </c>
      <c r="M163" s="88">
        <f t="shared" si="78"/>
        <v>0</v>
      </c>
      <c r="N163" s="88">
        <f t="shared" si="78"/>
        <v>0</v>
      </c>
      <c r="O163" s="88">
        <f t="shared" si="78"/>
        <v>0</v>
      </c>
      <c r="P163" s="88">
        <f t="shared" si="78"/>
        <v>0</v>
      </c>
      <c r="Q163" s="88">
        <f t="shared" si="78"/>
        <v>275000</v>
      </c>
      <c r="R163" s="88">
        <f t="shared" si="78"/>
        <v>275000</v>
      </c>
    </row>
    <row r="164" spans="1:18" ht="14.25" customHeight="1" hidden="1">
      <c r="A164" s="89">
        <v>3121</v>
      </c>
      <c r="B164" s="90" t="s">
        <v>26</v>
      </c>
      <c r="C164" s="91">
        <v>275000</v>
      </c>
      <c r="D164" s="91">
        <v>175000</v>
      </c>
      <c r="E164" s="91">
        <f>C164+D164</f>
        <v>450000</v>
      </c>
      <c r="F164" s="91">
        <v>0</v>
      </c>
      <c r="G164" s="91">
        <f>E164+F164</f>
        <v>450000</v>
      </c>
      <c r="H164" s="91">
        <v>0</v>
      </c>
      <c r="I164" s="91">
        <v>0</v>
      </c>
      <c r="J164" s="91">
        <v>0</v>
      </c>
      <c r="K164" s="91">
        <v>450000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f>C164*100%</f>
        <v>275000</v>
      </c>
      <c r="R164" s="91">
        <f>C164*100%</f>
        <v>275000</v>
      </c>
    </row>
    <row r="165" spans="1:18" ht="14.25" customHeight="1">
      <c r="A165" s="86">
        <v>313</v>
      </c>
      <c r="B165" s="87" t="s">
        <v>27</v>
      </c>
      <c r="C165" s="88">
        <f>C166</f>
        <v>1635000</v>
      </c>
      <c r="D165" s="88">
        <f aca="true" t="shared" si="79" ref="D165:R165">D166</f>
        <v>265000</v>
      </c>
      <c r="E165" s="88">
        <f t="shared" si="79"/>
        <v>1900000</v>
      </c>
      <c r="F165" s="88">
        <f t="shared" si="79"/>
        <v>35000</v>
      </c>
      <c r="G165" s="88">
        <f t="shared" si="79"/>
        <v>1935000</v>
      </c>
      <c r="H165" s="88">
        <f t="shared" si="79"/>
        <v>0</v>
      </c>
      <c r="I165" s="88">
        <f t="shared" si="79"/>
        <v>0</v>
      </c>
      <c r="J165" s="88">
        <f t="shared" si="79"/>
        <v>0</v>
      </c>
      <c r="K165" s="88">
        <f t="shared" si="79"/>
        <v>1900000</v>
      </c>
      <c r="L165" s="88">
        <f t="shared" si="79"/>
        <v>0</v>
      </c>
      <c r="M165" s="88">
        <f t="shared" si="79"/>
        <v>0</v>
      </c>
      <c r="N165" s="88">
        <f t="shared" si="79"/>
        <v>0</v>
      </c>
      <c r="O165" s="88">
        <f t="shared" si="79"/>
        <v>0</v>
      </c>
      <c r="P165" s="88">
        <f t="shared" si="79"/>
        <v>0</v>
      </c>
      <c r="Q165" s="88">
        <f t="shared" si="79"/>
        <v>1635000</v>
      </c>
      <c r="R165" s="88">
        <f t="shared" si="79"/>
        <v>1635000</v>
      </c>
    </row>
    <row r="166" spans="1:18" ht="14.25" customHeight="1" hidden="1">
      <c r="A166" s="89">
        <v>3132</v>
      </c>
      <c r="B166" s="90" t="s">
        <v>46</v>
      </c>
      <c r="C166" s="91">
        <v>1635000</v>
      </c>
      <c r="D166" s="91">
        <v>265000</v>
      </c>
      <c r="E166" s="91">
        <f>C166+D166</f>
        <v>1900000</v>
      </c>
      <c r="F166" s="91">
        <v>35000</v>
      </c>
      <c r="G166" s="91">
        <f>E166+F166</f>
        <v>1935000</v>
      </c>
      <c r="H166" s="91">
        <v>0</v>
      </c>
      <c r="I166" s="91">
        <v>0</v>
      </c>
      <c r="J166" s="91">
        <v>0</v>
      </c>
      <c r="K166" s="91">
        <v>1900000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f>C166*100%</f>
        <v>1635000</v>
      </c>
      <c r="R166" s="91">
        <f>C166*100%</f>
        <v>1635000</v>
      </c>
    </row>
    <row r="167" spans="1:18" ht="14.25" customHeight="1">
      <c r="A167" s="83">
        <v>32</v>
      </c>
      <c r="B167" s="84" t="s">
        <v>28</v>
      </c>
      <c r="C167" s="85">
        <f aca="true" t="shared" si="80" ref="C167:R167">C168+C170</f>
        <v>368500</v>
      </c>
      <c r="D167" s="85">
        <f t="shared" si="80"/>
        <v>66000</v>
      </c>
      <c r="E167" s="85">
        <f t="shared" si="80"/>
        <v>434500</v>
      </c>
      <c r="F167" s="85">
        <f t="shared" si="80"/>
        <v>0</v>
      </c>
      <c r="G167" s="85">
        <f t="shared" si="80"/>
        <v>434500</v>
      </c>
      <c r="H167" s="85">
        <f t="shared" si="80"/>
        <v>0</v>
      </c>
      <c r="I167" s="85">
        <f t="shared" si="80"/>
        <v>0</v>
      </c>
      <c r="J167" s="85">
        <f t="shared" si="80"/>
        <v>0</v>
      </c>
      <c r="K167" s="85">
        <f t="shared" si="80"/>
        <v>434500</v>
      </c>
      <c r="L167" s="85">
        <f t="shared" si="80"/>
        <v>0</v>
      </c>
      <c r="M167" s="85">
        <f t="shared" si="80"/>
        <v>0</v>
      </c>
      <c r="N167" s="85">
        <f t="shared" si="80"/>
        <v>0</v>
      </c>
      <c r="O167" s="85">
        <f t="shared" si="80"/>
        <v>0</v>
      </c>
      <c r="P167" s="85">
        <f t="shared" si="80"/>
        <v>0</v>
      </c>
      <c r="Q167" s="85">
        <f t="shared" si="80"/>
        <v>368500</v>
      </c>
      <c r="R167" s="85">
        <f t="shared" si="80"/>
        <v>368500</v>
      </c>
    </row>
    <row r="168" spans="1:18" ht="14.25" customHeight="1">
      <c r="A168" s="86">
        <v>321</v>
      </c>
      <c r="B168" s="87" t="s">
        <v>29</v>
      </c>
      <c r="C168" s="88">
        <f aca="true" t="shared" si="81" ref="C168:R168">SUM(C169:C169)</f>
        <v>348500</v>
      </c>
      <c r="D168" s="88">
        <f t="shared" si="81"/>
        <v>65000</v>
      </c>
      <c r="E168" s="88">
        <f t="shared" si="81"/>
        <v>413500</v>
      </c>
      <c r="F168" s="88">
        <f t="shared" si="81"/>
        <v>10000</v>
      </c>
      <c r="G168" s="88">
        <f t="shared" si="81"/>
        <v>423500</v>
      </c>
      <c r="H168" s="88">
        <f t="shared" si="81"/>
        <v>0</v>
      </c>
      <c r="I168" s="88">
        <f t="shared" si="81"/>
        <v>0</v>
      </c>
      <c r="J168" s="88">
        <f t="shared" si="81"/>
        <v>0</v>
      </c>
      <c r="K168" s="88">
        <f t="shared" si="81"/>
        <v>413500</v>
      </c>
      <c r="L168" s="88">
        <f t="shared" si="81"/>
        <v>0</v>
      </c>
      <c r="M168" s="88">
        <f t="shared" si="81"/>
        <v>0</v>
      </c>
      <c r="N168" s="88">
        <f t="shared" si="81"/>
        <v>0</v>
      </c>
      <c r="O168" s="88">
        <f t="shared" si="81"/>
        <v>0</v>
      </c>
      <c r="P168" s="88">
        <f t="shared" si="81"/>
        <v>0</v>
      </c>
      <c r="Q168" s="88">
        <f t="shared" si="81"/>
        <v>348500</v>
      </c>
      <c r="R168" s="88">
        <f t="shared" si="81"/>
        <v>348500</v>
      </c>
    </row>
    <row r="169" spans="1:18" ht="14.25" customHeight="1" hidden="1">
      <c r="A169" s="89">
        <v>3212</v>
      </c>
      <c r="B169" s="90" t="s">
        <v>48</v>
      </c>
      <c r="C169" s="91">
        <v>348500</v>
      </c>
      <c r="D169" s="91">
        <v>65000</v>
      </c>
      <c r="E169" s="91">
        <f>C169+D169</f>
        <v>413500</v>
      </c>
      <c r="F169" s="91">
        <v>10000</v>
      </c>
      <c r="G169" s="91">
        <f>E169+F169</f>
        <v>423500</v>
      </c>
      <c r="H169" s="91">
        <v>0</v>
      </c>
      <c r="I169" s="91">
        <v>0</v>
      </c>
      <c r="J169" s="91">
        <v>0</v>
      </c>
      <c r="K169" s="91">
        <v>413500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f>C169*100%</f>
        <v>348500</v>
      </c>
      <c r="R169" s="91">
        <f>C169*100%</f>
        <v>348500</v>
      </c>
    </row>
    <row r="170" spans="1:18" ht="21.75" customHeight="1">
      <c r="A170" s="86">
        <v>329</v>
      </c>
      <c r="B170" s="87" t="s">
        <v>32</v>
      </c>
      <c r="C170" s="88">
        <f>C171</f>
        <v>20000</v>
      </c>
      <c r="D170" s="88">
        <f>D171</f>
        <v>1000</v>
      </c>
      <c r="E170" s="88">
        <f>E171</f>
        <v>21000</v>
      </c>
      <c r="F170" s="88">
        <f>F171</f>
        <v>-10000</v>
      </c>
      <c r="G170" s="88">
        <f>G171</f>
        <v>11000</v>
      </c>
      <c r="H170" s="91">
        <v>0</v>
      </c>
      <c r="I170" s="88">
        <f aca="true" t="shared" si="82" ref="I170:R170">I171</f>
        <v>0</v>
      </c>
      <c r="J170" s="88">
        <f t="shared" si="82"/>
        <v>0</v>
      </c>
      <c r="K170" s="88">
        <f t="shared" si="82"/>
        <v>21000</v>
      </c>
      <c r="L170" s="88">
        <f t="shared" si="82"/>
        <v>0</v>
      </c>
      <c r="M170" s="88">
        <f t="shared" si="82"/>
        <v>0</v>
      </c>
      <c r="N170" s="88">
        <f t="shared" si="82"/>
        <v>0</v>
      </c>
      <c r="O170" s="88">
        <f t="shared" si="82"/>
        <v>0</v>
      </c>
      <c r="P170" s="88">
        <f t="shared" si="82"/>
        <v>0</v>
      </c>
      <c r="Q170" s="88">
        <f t="shared" si="82"/>
        <v>20000</v>
      </c>
      <c r="R170" s="88">
        <f t="shared" si="82"/>
        <v>20000</v>
      </c>
    </row>
    <row r="171" spans="1:18" ht="14.25" customHeight="1" hidden="1">
      <c r="A171" s="89">
        <v>3295</v>
      </c>
      <c r="B171" s="90" t="s">
        <v>69</v>
      </c>
      <c r="C171" s="91">
        <v>20000</v>
      </c>
      <c r="D171" s="91">
        <v>1000</v>
      </c>
      <c r="E171" s="91">
        <f>C171+D171</f>
        <v>21000</v>
      </c>
      <c r="F171" s="91">
        <v>-10000</v>
      </c>
      <c r="G171" s="91">
        <f>E171+F171</f>
        <v>11000</v>
      </c>
      <c r="H171" s="91">
        <v>0</v>
      </c>
      <c r="I171" s="91">
        <v>0</v>
      </c>
      <c r="J171" s="91">
        <v>0</v>
      </c>
      <c r="K171" s="91">
        <v>21000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f>C171*100%</f>
        <v>20000</v>
      </c>
      <c r="R171" s="91">
        <f>C171*100%</f>
        <v>20000</v>
      </c>
    </row>
    <row r="172" spans="1:18" ht="24" customHeight="1">
      <c r="A172" s="172" t="s">
        <v>111</v>
      </c>
      <c r="B172" s="172"/>
      <c r="C172" s="96">
        <f aca="true" t="shared" si="83" ref="C172:R174">C173</f>
        <v>2000</v>
      </c>
      <c r="D172" s="96">
        <f t="shared" si="83"/>
        <v>0</v>
      </c>
      <c r="E172" s="96">
        <f t="shared" si="83"/>
        <v>2000</v>
      </c>
      <c r="F172" s="96">
        <f t="shared" si="83"/>
        <v>0</v>
      </c>
      <c r="G172" s="96">
        <f t="shared" si="83"/>
        <v>2000</v>
      </c>
      <c r="H172" s="96">
        <f t="shared" si="83"/>
        <v>0</v>
      </c>
      <c r="I172" s="96">
        <f t="shared" si="83"/>
        <v>0</v>
      </c>
      <c r="J172" s="96">
        <f t="shared" si="83"/>
        <v>0</v>
      </c>
      <c r="K172" s="96">
        <f t="shared" si="83"/>
        <v>2000</v>
      </c>
      <c r="L172" s="96">
        <f t="shared" si="83"/>
        <v>0</v>
      </c>
      <c r="M172" s="96">
        <f t="shared" si="83"/>
        <v>0</v>
      </c>
      <c r="N172" s="96">
        <f t="shared" si="83"/>
        <v>0</v>
      </c>
      <c r="O172" s="96">
        <f t="shared" si="83"/>
        <v>0</v>
      </c>
      <c r="P172" s="96">
        <f t="shared" si="83"/>
        <v>0</v>
      </c>
      <c r="Q172" s="96">
        <f t="shared" si="83"/>
        <v>2000</v>
      </c>
      <c r="R172" s="96">
        <f t="shared" si="83"/>
        <v>2000</v>
      </c>
    </row>
    <row r="173" spans="1:18" ht="12.75">
      <c r="A173" s="97">
        <v>32</v>
      </c>
      <c r="B173" s="98" t="s">
        <v>28</v>
      </c>
      <c r="C173" s="85">
        <f t="shared" si="83"/>
        <v>2000</v>
      </c>
      <c r="D173" s="85">
        <f t="shared" si="83"/>
        <v>0</v>
      </c>
      <c r="E173" s="85">
        <f t="shared" si="83"/>
        <v>2000</v>
      </c>
      <c r="F173" s="85">
        <f t="shared" si="83"/>
        <v>0</v>
      </c>
      <c r="G173" s="85">
        <f t="shared" si="83"/>
        <v>2000</v>
      </c>
      <c r="H173" s="85">
        <f t="shared" si="83"/>
        <v>0</v>
      </c>
      <c r="I173" s="85">
        <f t="shared" si="83"/>
        <v>0</v>
      </c>
      <c r="J173" s="85">
        <f t="shared" si="83"/>
        <v>0</v>
      </c>
      <c r="K173" s="85">
        <f t="shared" si="83"/>
        <v>2000</v>
      </c>
      <c r="L173" s="85">
        <f t="shared" si="83"/>
        <v>0</v>
      </c>
      <c r="M173" s="85">
        <f t="shared" si="83"/>
        <v>0</v>
      </c>
      <c r="N173" s="85">
        <f t="shared" si="83"/>
        <v>0</v>
      </c>
      <c r="O173" s="85">
        <f t="shared" si="83"/>
        <v>0</v>
      </c>
      <c r="P173" s="85">
        <f t="shared" si="83"/>
        <v>0</v>
      </c>
      <c r="Q173" s="85">
        <f t="shared" si="83"/>
        <v>2000</v>
      </c>
      <c r="R173" s="85">
        <f t="shared" si="83"/>
        <v>2000</v>
      </c>
    </row>
    <row r="174" spans="1:18" ht="22.5">
      <c r="A174" s="86">
        <v>329</v>
      </c>
      <c r="B174" s="87" t="s">
        <v>32</v>
      </c>
      <c r="C174" s="88">
        <f t="shared" si="83"/>
        <v>2000</v>
      </c>
      <c r="D174" s="88">
        <f t="shared" si="83"/>
        <v>0</v>
      </c>
      <c r="E174" s="88">
        <f t="shared" si="83"/>
        <v>2000</v>
      </c>
      <c r="F174" s="88">
        <f t="shared" si="83"/>
        <v>0</v>
      </c>
      <c r="G174" s="88">
        <f t="shared" si="83"/>
        <v>2000</v>
      </c>
      <c r="H174" s="88">
        <f t="shared" si="83"/>
        <v>0</v>
      </c>
      <c r="I174" s="88">
        <f t="shared" si="83"/>
        <v>0</v>
      </c>
      <c r="J174" s="88">
        <f t="shared" si="83"/>
        <v>0</v>
      </c>
      <c r="K174" s="88">
        <f t="shared" si="83"/>
        <v>2000</v>
      </c>
      <c r="L174" s="88">
        <f t="shared" si="83"/>
        <v>0</v>
      </c>
      <c r="M174" s="88">
        <f t="shared" si="83"/>
        <v>0</v>
      </c>
      <c r="N174" s="88">
        <f t="shared" si="83"/>
        <v>0</v>
      </c>
      <c r="O174" s="88">
        <f t="shared" si="83"/>
        <v>0</v>
      </c>
      <c r="P174" s="88">
        <f t="shared" si="83"/>
        <v>0</v>
      </c>
      <c r="Q174" s="88">
        <f t="shared" si="83"/>
        <v>2000</v>
      </c>
      <c r="R174" s="88">
        <f t="shared" si="83"/>
        <v>2000</v>
      </c>
    </row>
    <row r="175" spans="1:18" ht="17.25" customHeight="1" hidden="1">
      <c r="A175" s="89">
        <v>3299</v>
      </c>
      <c r="B175" s="90" t="s">
        <v>32</v>
      </c>
      <c r="C175" s="91">
        <v>2000</v>
      </c>
      <c r="D175" s="91"/>
      <c r="E175" s="91">
        <f>C175+D175</f>
        <v>2000</v>
      </c>
      <c r="F175" s="91">
        <v>0</v>
      </c>
      <c r="G175" s="91">
        <f>E175+F175</f>
        <v>2000</v>
      </c>
      <c r="H175" s="91">
        <v>0</v>
      </c>
      <c r="I175" s="91">
        <v>0</v>
      </c>
      <c r="J175" s="91">
        <v>0</v>
      </c>
      <c r="K175" s="91">
        <v>2000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f>C175*100%</f>
        <v>2000</v>
      </c>
      <c r="R175" s="91">
        <f>C175*100%</f>
        <v>2000</v>
      </c>
    </row>
    <row r="176" spans="1:18" ht="15" customHeight="1">
      <c r="A176" s="171" t="s">
        <v>112</v>
      </c>
      <c r="B176" s="171"/>
      <c r="C176" s="96">
        <f aca="true" t="shared" si="84" ref="C176:G178">C177</f>
        <v>500</v>
      </c>
      <c r="D176" s="96">
        <f t="shared" si="84"/>
        <v>0</v>
      </c>
      <c r="E176" s="96">
        <f t="shared" si="84"/>
        <v>500</v>
      </c>
      <c r="F176" s="96">
        <f t="shared" si="84"/>
        <v>-900</v>
      </c>
      <c r="G176" s="96">
        <f t="shared" si="84"/>
        <v>-400</v>
      </c>
      <c r="H176" s="96">
        <f aca="true" t="shared" si="85" ref="H176:J178">H177</f>
        <v>0</v>
      </c>
      <c r="I176" s="96">
        <f t="shared" si="85"/>
        <v>500</v>
      </c>
      <c r="J176" s="96">
        <f t="shared" si="85"/>
        <v>0</v>
      </c>
      <c r="K176" s="96">
        <f aca="true" t="shared" si="86" ref="K176:L178">K177</f>
        <v>0</v>
      </c>
      <c r="L176" s="96">
        <f t="shared" si="86"/>
        <v>0</v>
      </c>
      <c r="M176" s="96">
        <f aca="true" t="shared" si="87" ref="M176:R178">M177</f>
        <v>0</v>
      </c>
      <c r="N176" s="96">
        <f t="shared" si="87"/>
        <v>0</v>
      </c>
      <c r="O176" s="96">
        <f t="shared" si="87"/>
        <v>0</v>
      </c>
      <c r="P176" s="96">
        <f t="shared" si="87"/>
        <v>0</v>
      </c>
      <c r="Q176" s="96">
        <f t="shared" si="87"/>
        <v>500</v>
      </c>
      <c r="R176" s="96">
        <f t="shared" si="87"/>
        <v>500</v>
      </c>
    </row>
    <row r="177" spans="1:18" ht="12.75">
      <c r="A177" s="99">
        <v>3</v>
      </c>
      <c r="B177" s="100" t="s">
        <v>23</v>
      </c>
      <c r="C177" s="82">
        <f t="shared" si="84"/>
        <v>500</v>
      </c>
      <c r="D177" s="82">
        <f t="shared" si="84"/>
        <v>0</v>
      </c>
      <c r="E177" s="82">
        <f t="shared" si="84"/>
        <v>500</v>
      </c>
      <c r="F177" s="82">
        <f t="shared" si="84"/>
        <v>-900</v>
      </c>
      <c r="G177" s="82">
        <f t="shared" si="84"/>
        <v>-400</v>
      </c>
      <c r="H177" s="82">
        <f t="shared" si="85"/>
        <v>0</v>
      </c>
      <c r="I177" s="82">
        <f t="shared" si="85"/>
        <v>500</v>
      </c>
      <c r="J177" s="82">
        <f t="shared" si="85"/>
        <v>0</v>
      </c>
      <c r="K177" s="82">
        <f t="shared" si="86"/>
        <v>0</v>
      </c>
      <c r="L177" s="82">
        <f t="shared" si="86"/>
        <v>0</v>
      </c>
      <c r="M177" s="82">
        <f t="shared" si="87"/>
        <v>0</v>
      </c>
      <c r="N177" s="82">
        <f t="shared" si="87"/>
        <v>0</v>
      </c>
      <c r="O177" s="82">
        <f t="shared" si="87"/>
        <v>0</v>
      </c>
      <c r="P177" s="82">
        <f t="shared" si="87"/>
        <v>0</v>
      </c>
      <c r="Q177" s="82">
        <f t="shared" si="87"/>
        <v>500</v>
      </c>
      <c r="R177" s="82">
        <f t="shared" si="87"/>
        <v>500</v>
      </c>
    </row>
    <row r="178" spans="1:18" ht="12.75">
      <c r="A178" s="97">
        <v>32</v>
      </c>
      <c r="B178" s="98" t="s">
        <v>28</v>
      </c>
      <c r="C178" s="85">
        <f>C179</f>
        <v>500</v>
      </c>
      <c r="D178" s="85">
        <f t="shared" si="84"/>
        <v>0</v>
      </c>
      <c r="E178" s="85">
        <f t="shared" si="84"/>
        <v>500</v>
      </c>
      <c r="F178" s="85">
        <f t="shared" si="84"/>
        <v>-900</v>
      </c>
      <c r="G178" s="85">
        <f t="shared" si="84"/>
        <v>-400</v>
      </c>
      <c r="H178" s="85">
        <f t="shared" si="85"/>
        <v>0</v>
      </c>
      <c r="I178" s="85">
        <f t="shared" si="85"/>
        <v>500</v>
      </c>
      <c r="J178" s="85">
        <f t="shared" si="85"/>
        <v>0</v>
      </c>
      <c r="K178" s="85">
        <f t="shared" si="86"/>
        <v>0</v>
      </c>
      <c r="L178" s="85">
        <f t="shared" si="86"/>
        <v>0</v>
      </c>
      <c r="M178" s="85">
        <f t="shared" si="87"/>
        <v>0</v>
      </c>
      <c r="N178" s="85">
        <f t="shared" si="87"/>
        <v>0</v>
      </c>
      <c r="O178" s="85">
        <f t="shared" si="87"/>
        <v>0</v>
      </c>
      <c r="P178" s="85">
        <f t="shared" si="87"/>
        <v>0</v>
      </c>
      <c r="Q178" s="85">
        <f t="shared" si="87"/>
        <v>500</v>
      </c>
      <c r="R178" s="85">
        <f t="shared" si="87"/>
        <v>500</v>
      </c>
    </row>
    <row r="179" spans="1:18" ht="22.5">
      <c r="A179" s="86">
        <v>329</v>
      </c>
      <c r="B179" s="87" t="s">
        <v>32</v>
      </c>
      <c r="C179" s="88">
        <f aca="true" t="shared" si="88" ref="C179:R179">SUM(C180:C180)</f>
        <v>500</v>
      </c>
      <c r="D179" s="88">
        <f t="shared" si="88"/>
        <v>0</v>
      </c>
      <c r="E179" s="88">
        <f t="shared" si="88"/>
        <v>500</v>
      </c>
      <c r="F179" s="88">
        <f t="shared" si="88"/>
        <v>-900</v>
      </c>
      <c r="G179" s="88">
        <f t="shared" si="88"/>
        <v>-400</v>
      </c>
      <c r="H179" s="88">
        <f t="shared" si="88"/>
        <v>0</v>
      </c>
      <c r="I179" s="88">
        <f t="shared" si="88"/>
        <v>500</v>
      </c>
      <c r="J179" s="88">
        <f t="shared" si="88"/>
        <v>0</v>
      </c>
      <c r="K179" s="88">
        <f t="shared" si="88"/>
        <v>0</v>
      </c>
      <c r="L179" s="88">
        <f t="shared" si="88"/>
        <v>0</v>
      </c>
      <c r="M179" s="88">
        <f t="shared" si="88"/>
        <v>0</v>
      </c>
      <c r="N179" s="88">
        <f t="shared" si="88"/>
        <v>0</v>
      </c>
      <c r="O179" s="88">
        <f t="shared" si="88"/>
        <v>0</v>
      </c>
      <c r="P179" s="88">
        <f t="shared" si="88"/>
        <v>0</v>
      </c>
      <c r="Q179" s="88">
        <f t="shared" si="88"/>
        <v>500</v>
      </c>
      <c r="R179" s="88">
        <f t="shared" si="88"/>
        <v>500</v>
      </c>
    </row>
    <row r="180" spans="1:18" ht="17.25" customHeight="1" hidden="1">
      <c r="A180" s="89">
        <v>3299</v>
      </c>
      <c r="B180" s="90" t="s">
        <v>32</v>
      </c>
      <c r="C180" s="91">
        <v>500</v>
      </c>
      <c r="D180" s="91"/>
      <c r="E180" s="91">
        <f>C180+D180</f>
        <v>500</v>
      </c>
      <c r="F180" s="91">
        <v>-900</v>
      </c>
      <c r="G180" s="91">
        <f>E180+F180</f>
        <v>-400</v>
      </c>
      <c r="H180" s="91">
        <v>0</v>
      </c>
      <c r="I180" s="91">
        <v>500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f>C180*100%</f>
        <v>500</v>
      </c>
      <c r="R180" s="91">
        <f>C180*100%</f>
        <v>500</v>
      </c>
    </row>
    <row r="181" spans="1:18" s="5" customFormat="1" ht="12.75">
      <c r="A181" s="171" t="s">
        <v>114</v>
      </c>
      <c r="B181" s="171"/>
      <c r="C181" s="96">
        <f aca="true" t="shared" si="89" ref="C181:R181">C182</f>
        <v>555600</v>
      </c>
      <c r="D181" s="96">
        <f t="shared" si="89"/>
        <v>7000</v>
      </c>
      <c r="E181" s="96">
        <f t="shared" si="89"/>
        <v>562600</v>
      </c>
      <c r="F181" s="96">
        <f t="shared" si="89"/>
        <v>500</v>
      </c>
      <c r="G181" s="96">
        <f t="shared" si="89"/>
        <v>559100</v>
      </c>
      <c r="H181" s="96">
        <f t="shared" si="89"/>
        <v>0</v>
      </c>
      <c r="I181" s="96">
        <f t="shared" si="89"/>
        <v>0</v>
      </c>
      <c r="J181" s="96">
        <f t="shared" si="89"/>
        <v>487600</v>
      </c>
      <c r="K181" s="96">
        <f t="shared" si="89"/>
        <v>3500</v>
      </c>
      <c r="L181" s="96">
        <f t="shared" si="89"/>
        <v>0</v>
      </c>
      <c r="M181" s="96">
        <f t="shared" si="89"/>
        <v>71500</v>
      </c>
      <c r="N181" s="96">
        <f t="shared" si="89"/>
        <v>0</v>
      </c>
      <c r="O181" s="96">
        <f t="shared" si="89"/>
        <v>0</v>
      </c>
      <c r="P181" s="96">
        <f t="shared" si="89"/>
        <v>0</v>
      </c>
      <c r="Q181" s="96">
        <f t="shared" si="89"/>
        <v>555600</v>
      </c>
      <c r="R181" s="96">
        <f t="shared" si="89"/>
        <v>555600</v>
      </c>
    </row>
    <row r="182" spans="1:18" s="5" customFormat="1" ht="12.75">
      <c r="A182" s="99">
        <v>3</v>
      </c>
      <c r="B182" s="100" t="s">
        <v>23</v>
      </c>
      <c r="C182" s="82">
        <f aca="true" t="shared" si="90" ref="C182:R182">C183+C203</f>
        <v>555600</v>
      </c>
      <c r="D182" s="82">
        <f t="shared" si="90"/>
        <v>7000</v>
      </c>
      <c r="E182" s="82">
        <f t="shared" si="90"/>
        <v>562600</v>
      </c>
      <c r="F182" s="82">
        <f t="shared" si="90"/>
        <v>500</v>
      </c>
      <c r="G182" s="82">
        <f t="shared" si="90"/>
        <v>559100</v>
      </c>
      <c r="H182" s="82">
        <f t="shared" si="90"/>
        <v>0</v>
      </c>
      <c r="I182" s="82">
        <f t="shared" si="90"/>
        <v>0</v>
      </c>
      <c r="J182" s="82">
        <f t="shared" si="90"/>
        <v>487600</v>
      </c>
      <c r="K182" s="82">
        <f t="shared" si="90"/>
        <v>3500</v>
      </c>
      <c r="L182" s="82">
        <f t="shared" si="90"/>
        <v>0</v>
      </c>
      <c r="M182" s="82">
        <f t="shared" si="90"/>
        <v>71500</v>
      </c>
      <c r="N182" s="82">
        <f t="shared" si="90"/>
        <v>0</v>
      </c>
      <c r="O182" s="82">
        <f t="shared" si="90"/>
        <v>0</v>
      </c>
      <c r="P182" s="82">
        <f t="shared" si="90"/>
        <v>0</v>
      </c>
      <c r="Q182" s="82">
        <f t="shared" si="90"/>
        <v>555600</v>
      </c>
      <c r="R182" s="82">
        <f t="shared" si="90"/>
        <v>555600</v>
      </c>
    </row>
    <row r="183" spans="1:18" s="5" customFormat="1" ht="12.75">
      <c r="A183" s="97">
        <v>32</v>
      </c>
      <c r="B183" s="98" t="s">
        <v>28</v>
      </c>
      <c r="C183" s="85">
        <f aca="true" t="shared" si="91" ref="C183:R183">C184+C188+C195+C201</f>
        <v>553600</v>
      </c>
      <c r="D183" s="85">
        <f t="shared" si="91"/>
        <v>7000</v>
      </c>
      <c r="E183" s="85">
        <f t="shared" si="91"/>
        <v>560600</v>
      </c>
      <c r="F183" s="85">
        <f t="shared" si="91"/>
        <v>2000</v>
      </c>
      <c r="G183" s="85">
        <f t="shared" si="91"/>
        <v>558600</v>
      </c>
      <c r="H183" s="85">
        <f t="shared" si="91"/>
        <v>0</v>
      </c>
      <c r="I183" s="85">
        <f t="shared" si="91"/>
        <v>0</v>
      </c>
      <c r="J183" s="85">
        <f t="shared" si="91"/>
        <v>485600</v>
      </c>
      <c r="K183" s="85">
        <f t="shared" si="91"/>
        <v>3500</v>
      </c>
      <c r="L183" s="85">
        <f t="shared" si="91"/>
        <v>0</v>
      </c>
      <c r="M183" s="85">
        <f t="shared" si="91"/>
        <v>71500</v>
      </c>
      <c r="N183" s="85">
        <f t="shared" si="91"/>
        <v>0</v>
      </c>
      <c r="O183" s="85">
        <f t="shared" si="91"/>
        <v>0</v>
      </c>
      <c r="P183" s="85">
        <f t="shared" si="91"/>
        <v>0</v>
      </c>
      <c r="Q183" s="85">
        <f t="shared" si="91"/>
        <v>553600</v>
      </c>
      <c r="R183" s="85">
        <f t="shared" si="91"/>
        <v>553600</v>
      </c>
    </row>
    <row r="184" spans="1:18" s="5" customFormat="1" ht="12.75">
      <c r="A184" s="102">
        <v>321</v>
      </c>
      <c r="B184" s="103" t="s">
        <v>29</v>
      </c>
      <c r="C184" s="88">
        <f>SUM(C185:C187)</f>
        <v>2200</v>
      </c>
      <c r="D184" s="88">
        <f aca="true" t="shared" si="92" ref="D184:R184">SUM(D185:D187)</f>
        <v>0</v>
      </c>
      <c r="E184" s="88">
        <f t="shared" si="92"/>
        <v>2200</v>
      </c>
      <c r="F184" s="88">
        <f t="shared" si="92"/>
        <v>-2000</v>
      </c>
      <c r="G184" s="88">
        <f t="shared" si="92"/>
        <v>200</v>
      </c>
      <c r="H184" s="88">
        <f t="shared" si="92"/>
        <v>0</v>
      </c>
      <c r="I184" s="88">
        <f t="shared" si="92"/>
        <v>0</v>
      </c>
      <c r="J184" s="88">
        <f t="shared" si="92"/>
        <v>2200</v>
      </c>
      <c r="K184" s="88">
        <f t="shared" si="92"/>
        <v>0</v>
      </c>
      <c r="L184" s="88">
        <f t="shared" si="92"/>
        <v>0</v>
      </c>
      <c r="M184" s="88">
        <f t="shared" si="92"/>
        <v>0</v>
      </c>
      <c r="N184" s="88">
        <f t="shared" si="92"/>
        <v>0</v>
      </c>
      <c r="O184" s="88">
        <f t="shared" si="92"/>
        <v>0</v>
      </c>
      <c r="P184" s="88">
        <f t="shared" si="92"/>
        <v>0</v>
      </c>
      <c r="Q184" s="88">
        <f t="shared" si="92"/>
        <v>2200</v>
      </c>
      <c r="R184" s="88">
        <f t="shared" si="92"/>
        <v>2200</v>
      </c>
    </row>
    <row r="185" spans="1:18" s="5" customFormat="1" ht="12.75" hidden="1">
      <c r="A185" s="107">
        <v>3211</v>
      </c>
      <c r="B185" s="90" t="s">
        <v>47</v>
      </c>
      <c r="C185" s="91">
        <v>200</v>
      </c>
      <c r="D185" s="91"/>
      <c r="E185" s="91">
        <f>C185+D185</f>
        <v>200</v>
      </c>
      <c r="F185" s="91">
        <v>-300</v>
      </c>
      <c r="G185" s="91">
        <f>E185+F185</f>
        <v>-100</v>
      </c>
      <c r="H185" s="91">
        <v>0</v>
      </c>
      <c r="I185" s="91">
        <v>0</v>
      </c>
      <c r="J185" s="91">
        <v>200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1">
        <f>C185*100%</f>
        <v>200</v>
      </c>
      <c r="R185" s="91">
        <f>C185*100%</f>
        <v>200</v>
      </c>
    </row>
    <row r="186" spans="1:18" s="5" customFormat="1" ht="12.75" hidden="1">
      <c r="A186" s="107">
        <v>3213</v>
      </c>
      <c r="B186" s="108" t="s">
        <v>49</v>
      </c>
      <c r="C186" s="91">
        <v>1500</v>
      </c>
      <c r="D186" s="91"/>
      <c r="E186" s="91">
        <f>C186+D186</f>
        <v>1500</v>
      </c>
      <c r="F186" s="91">
        <v>-900</v>
      </c>
      <c r="G186" s="91">
        <f aca="true" t="shared" si="93" ref="G186:G194">E186+F186</f>
        <v>600</v>
      </c>
      <c r="H186" s="91">
        <v>0</v>
      </c>
      <c r="I186" s="91">
        <v>0</v>
      </c>
      <c r="J186" s="91">
        <v>1500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f>C186*100%</f>
        <v>1500</v>
      </c>
      <c r="R186" s="91">
        <f>C186*100%</f>
        <v>1500</v>
      </c>
    </row>
    <row r="187" spans="1:18" s="5" customFormat="1" ht="12.75" hidden="1">
      <c r="A187" s="89">
        <v>3214</v>
      </c>
      <c r="B187" s="90" t="s">
        <v>50</v>
      </c>
      <c r="C187" s="91">
        <v>500</v>
      </c>
      <c r="D187" s="91"/>
      <c r="E187" s="91">
        <f>C187+D187</f>
        <v>500</v>
      </c>
      <c r="F187" s="91">
        <v>-800</v>
      </c>
      <c r="G187" s="91">
        <f t="shared" si="93"/>
        <v>-300</v>
      </c>
      <c r="H187" s="91">
        <v>0</v>
      </c>
      <c r="I187" s="91">
        <v>0</v>
      </c>
      <c r="J187" s="91">
        <v>500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f>C187*100%</f>
        <v>500</v>
      </c>
      <c r="R187" s="91">
        <f>C187*100%</f>
        <v>500</v>
      </c>
    </row>
    <row r="188" spans="1:18" ht="12.75">
      <c r="A188" s="102">
        <v>322</v>
      </c>
      <c r="B188" s="103" t="s">
        <v>30</v>
      </c>
      <c r="C188" s="88">
        <f aca="true" t="shared" si="94" ref="C188:O188">SUM(C189:C194)</f>
        <v>521500</v>
      </c>
      <c r="D188" s="88">
        <f t="shared" si="94"/>
        <v>8500</v>
      </c>
      <c r="E188" s="88">
        <f t="shared" si="94"/>
        <v>530000</v>
      </c>
      <c r="F188" s="88">
        <f t="shared" si="94"/>
        <v>-4000</v>
      </c>
      <c r="G188" s="88">
        <f t="shared" si="94"/>
        <v>526000</v>
      </c>
      <c r="H188" s="88">
        <f t="shared" si="94"/>
        <v>0</v>
      </c>
      <c r="I188" s="88">
        <f t="shared" si="94"/>
        <v>0</v>
      </c>
      <c r="J188" s="88">
        <f t="shared" si="94"/>
        <v>455000</v>
      </c>
      <c r="K188" s="88">
        <f t="shared" si="94"/>
        <v>3500</v>
      </c>
      <c r="L188" s="88">
        <f t="shared" si="94"/>
        <v>0</v>
      </c>
      <c r="M188" s="88">
        <f t="shared" si="94"/>
        <v>71500</v>
      </c>
      <c r="N188" s="88">
        <f t="shared" si="94"/>
        <v>0</v>
      </c>
      <c r="O188" s="88">
        <f t="shared" si="94"/>
        <v>0</v>
      </c>
      <c r="P188" s="88">
        <v>0</v>
      </c>
      <c r="Q188" s="88">
        <f>SUM(Q189:Q194)</f>
        <v>521500</v>
      </c>
      <c r="R188" s="88">
        <f>SUM(R189:R194)</f>
        <v>521500</v>
      </c>
    </row>
    <row r="189" spans="1:18" ht="12.75" hidden="1">
      <c r="A189" s="89">
        <v>3221</v>
      </c>
      <c r="B189" s="90" t="s">
        <v>51</v>
      </c>
      <c r="C189" s="91">
        <v>18000</v>
      </c>
      <c r="D189" s="91"/>
      <c r="E189" s="91">
        <f aca="true" t="shared" si="95" ref="E189:E194">C189+D189</f>
        <v>18000</v>
      </c>
      <c r="F189" s="91">
        <v>1000</v>
      </c>
      <c r="G189" s="91">
        <f t="shared" si="93"/>
        <v>19000</v>
      </c>
      <c r="H189" s="91">
        <v>0</v>
      </c>
      <c r="I189" s="91">
        <v>0</v>
      </c>
      <c r="J189" s="91">
        <v>18000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f aca="true" t="shared" si="96" ref="Q189:Q194">C189*100%</f>
        <v>18000</v>
      </c>
      <c r="R189" s="91">
        <f aca="true" t="shared" si="97" ref="R189:R194">C189*100%</f>
        <v>18000</v>
      </c>
    </row>
    <row r="190" spans="1:18" ht="12.75" hidden="1">
      <c r="A190" s="89">
        <v>3222</v>
      </c>
      <c r="B190" s="90" t="s">
        <v>52</v>
      </c>
      <c r="C190" s="91">
        <v>456500</v>
      </c>
      <c r="D190" s="91">
        <v>8500</v>
      </c>
      <c r="E190" s="91">
        <f t="shared" si="95"/>
        <v>465000</v>
      </c>
      <c r="F190" s="91">
        <v>0</v>
      </c>
      <c r="G190" s="91">
        <f t="shared" si="93"/>
        <v>465000</v>
      </c>
      <c r="H190" s="91">
        <v>0</v>
      </c>
      <c r="I190" s="91">
        <v>0</v>
      </c>
      <c r="J190" s="91">
        <v>390000</v>
      </c>
      <c r="K190" s="91">
        <v>3500</v>
      </c>
      <c r="L190" s="91">
        <v>0</v>
      </c>
      <c r="M190" s="91">
        <v>71500</v>
      </c>
      <c r="N190" s="91">
        <v>0</v>
      </c>
      <c r="O190" s="91">
        <v>0</v>
      </c>
      <c r="P190" s="91">
        <v>0</v>
      </c>
      <c r="Q190" s="91">
        <f t="shared" si="96"/>
        <v>456500</v>
      </c>
      <c r="R190" s="91">
        <f t="shared" si="97"/>
        <v>456500</v>
      </c>
    </row>
    <row r="191" spans="1:18" ht="12.75" hidden="1">
      <c r="A191" s="89">
        <v>3223</v>
      </c>
      <c r="B191" s="90" t="s">
        <v>53</v>
      </c>
      <c r="C191" s="91">
        <v>30000</v>
      </c>
      <c r="D191" s="91"/>
      <c r="E191" s="91">
        <f t="shared" si="95"/>
        <v>30000</v>
      </c>
      <c r="F191" s="91">
        <v>0</v>
      </c>
      <c r="G191" s="91">
        <f t="shared" si="93"/>
        <v>30000</v>
      </c>
      <c r="H191" s="91">
        <v>0</v>
      </c>
      <c r="I191" s="91">
        <v>0</v>
      </c>
      <c r="J191" s="91">
        <v>30000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f t="shared" si="96"/>
        <v>30000</v>
      </c>
      <c r="R191" s="91">
        <f t="shared" si="97"/>
        <v>30000</v>
      </c>
    </row>
    <row r="192" spans="1:18" ht="14.25" customHeight="1" hidden="1">
      <c r="A192" s="89">
        <v>3224</v>
      </c>
      <c r="B192" s="90" t="s">
        <v>54</v>
      </c>
      <c r="C192" s="91">
        <v>4500</v>
      </c>
      <c r="D192" s="91">
        <v>500</v>
      </c>
      <c r="E192" s="91">
        <f t="shared" si="95"/>
        <v>5000</v>
      </c>
      <c r="F192" s="91">
        <v>-5000</v>
      </c>
      <c r="G192" s="91">
        <f t="shared" si="93"/>
        <v>0</v>
      </c>
      <c r="H192" s="91">
        <v>0</v>
      </c>
      <c r="I192" s="91">
        <v>0</v>
      </c>
      <c r="J192" s="91">
        <v>5000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f t="shared" si="96"/>
        <v>4500</v>
      </c>
      <c r="R192" s="91">
        <f t="shared" si="97"/>
        <v>4500</v>
      </c>
    </row>
    <row r="193" spans="1:18" ht="12.75" hidden="1">
      <c r="A193" s="89">
        <v>3225</v>
      </c>
      <c r="B193" s="90" t="s">
        <v>55</v>
      </c>
      <c r="C193" s="91">
        <v>6000</v>
      </c>
      <c r="D193" s="91"/>
      <c r="E193" s="91">
        <f t="shared" si="95"/>
        <v>6000</v>
      </c>
      <c r="F193" s="91">
        <v>-2000</v>
      </c>
      <c r="G193" s="91">
        <f t="shared" si="93"/>
        <v>4000</v>
      </c>
      <c r="H193" s="91">
        <v>0</v>
      </c>
      <c r="I193" s="91">
        <v>0</v>
      </c>
      <c r="J193" s="91">
        <v>6000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f t="shared" si="96"/>
        <v>6000</v>
      </c>
      <c r="R193" s="91">
        <f t="shared" si="97"/>
        <v>6000</v>
      </c>
    </row>
    <row r="194" spans="1:18" ht="12.75" hidden="1">
      <c r="A194" s="89">
        <v>3227</v>
      </c>
      <c r="B194" s="90" t="s">
        <v>56</v>
      </c>
      <c r="C194" s="91">
        <v>6500</v>
      </c>
      <c r="D194" s="91">
        <v>-500</v>
      </c>
      <c r="E194" s="91">
        <f t="shared" si="95"/>
        <v>6000</v>
      </c>
      <c r="F194" s="91">
        <v>2000</v>
      </c>
      <c r="G194" s="91">
        <f t="shared" si="93"/>
        <v>8000</v>
      </c>
      <c r="H194" s="91">
        <v>0</v>
      </c>
      <c r="I194" s="91">
        <v>0</v>
      </c>
      <c r="J194" s="91">
        <v>6000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f t="shared" si="96"/>
        <v>6500</v>
      </c>
      <c r="R194" s="91">
        <f t="shared" si="97"/>
        <v>6500</v>
      </c>
    </row>
    <row r="195" spans="1:18" ht="12.75">
      <c r="A195" s="102">
        <v>323</v>
      </c>
      <c r="B195" s="103" t="s">
        <v>31</v>
      </c>
      <c r="C195" s="88">
        <f>SUM(C196:C200)</f>
        <v>23900</v>
      </c>
      <c r="D195" s="88">
        <f aca="true" t="shared" si="98" ref="D195:R195">SUM(D196:D200)</f>
        <v>-1500</v>
      </c>
      <c r="E195" s="88">
        <f t="shared" si="98"/>
        <v>22400</v>
      </c>
      <c r="F195" s="88">
        <f t="shared" si="98"/>
        <v>4000</v>
      </c>
      <c r="G195" s="88">
        <f t="shared" si="98"/>
        <v>22400</v>
      </c>
      <c r="H195" s="88">
        <f t="shared" si="98"/>
        <v>0</v>
      </c>
      <c r="I195" s="88">
        <f t="shared" si="98"/>
        <v>0</v>
      </c>
      <c r="J195" s="88">
        <f t="shared" si="98"/>
        <v>22400</v>
      </c>
      <c r="K195" s="88">
        <f t="shared" si="98"/>
        <v>0</v>
      </c>
      <c r="L195" s="88">
        <f t="shared" si="98"/>
        <v>0</v>
      </c>
      <c r="M195" s="88">
        <f t="shared" si="98"/>
        <v>0</v>
      </c>
      <c r="N195" s="88">
        <f t="shared" si="98"/>
        <v>0</v>
      </c>
      <c r="O195" s="88">
        <f t="shared" si="98"/>
        <v>0</v>
      </c>
      <c r="P195" s="88">
        <f t="shared" si="98"/>
        <v>0</v>
      </c>
      <c r="Q195" s="88">
        <f t="shared" si="98"/>
        <v>23900</v>
      </c>
      <c r="R195" s="88">
        <f t="shared" si="98"/>
        <v>23900</v>
      </c>
    </row>
    <row r="196" spans="1:18" ht="12.75" hidden="1">
      <c r="A196" s="89">
        <v>3231</v>
      </c>
      <c r="B196" s="90" t="s">
        <v>57</v>
      </c>
      <c r="C196" s="91">
        <v>0</v>
      </c>
      <c r="D196" s="91">
        <v>1000</v>
      </c>
      <c r="E196" s="91">
        <f>C196+D196</f>
        <v>1000</v>
      </c>
      <c r="F196" s="91"/>
      <c r="G196" s="91"/>
      <c r="H196" s="91">
        <v>0</v>
      </c>
      <c r="I196" s="91">
        <v>0</v>
      </c>
      <c r="J196" s="91">
        <v>1000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</row>
    <row r="197" spans="1:18" ht="12.75" hidden="1">
      <c r="A197" s="89">
        <v>3232</v>
      </c>
      <c r="B197" s="90" t="s">
        <v>58</v>
      </c>
      <c r="C197" s="91">
        <v>11000</v>
      </c>
      <c r="D197" s="91"/>
      <c r="E197" s="91">
        <f>C197+D197</f>
        <v>11000</v>
      </c>
      <c r="F197" s="91">
        <v>2500</v>
      </c>
      <c r="G197" s="91">
        <f>E197+F197</f>
        <v>13500</v>
      </c>
      <c r="H197" s="91">
        <v>0</v>
      </c>
      <c r="I197" s="91">
        <v>0</v>
      </c>
      <c r="J197" s="91">
        <v>11000</v>
      </c>
      <c r="K197" s="91">
        <v>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f>C197*100%</f>
        <v>11000</v>
      </c>
      <c r="R197" s="91">
        <f>C197*100%</f>
        <v>11000</v>
      </c>
    </row>
    <row r="198" spans="1:18" ht="12.75" hidden="1">
      <c r="A198" s="89">
        <v>3234</v>
      </c>
      <c r="B198" s="90" t="s">
        <v>59</v>
      </c>
      <c r="C198" s="91">
        <v>6500</v>
      </c>
      <c r="D198" s="91">
        <v>-1500</v>
      </c>
      <c r="E198" s="91">
        <f>C198+D198</f>
        <v>5000</v>
      </c>
      <c r="F198" s="91">
        <v>1500</v>
      </c>
      <c r="G198" s="91">
        <f>E198+F198</f>
        <v>6500</v>
      </c>
      <c r="H198" s="91">
        <v>0</v>
      </c>
      <c r="I198" s="91">
        <v>0</v>
      </c>
      <c r="J198" s="91">
        <v>5000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f>C198*100%</f>
        <v>6500</v>
      </c>
      <c r="R198" s="91">
        <f>C198*100%</f>
        <v>6500</v>
      </c>
    </row>
    <row r="199" spans="1:18" ht="12.75" hidden="1">
      <c r="A199" s="89">
        <v>3236</v>
      </c>
      <c r="B199" s="90" t="s">
        <v>60</v>
      </c>
      <c r="C199" s="91">
        <v>3400</v>
      </c>
      <c r="D199" s="91">
        <v>-1000</v>
      </c>
      <c r="E199" s="91">
        <f>C199+D199</f>
        <v>2400</v>
      </c>
      <c r="F199" s="91">
        <v>0</v>
      </c>
      <c r="G199" s="91">
        <f>E199+F199</f>
        <v>2400</v>
      </c>
      <c r="H199" s="91">
        <v>0</v>
      </c>
      <c r="I199" s="91">
        <v>0</v>
      </c>
      <c r="J199" s="91">
        <v>2400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f>C199*100%</f>
        <v>3400</v>
      </c>
      <c r="R199" s="91">
        <f>C199*100%</f>
        <v>3400</v>
      </c>
    </row>
    <row r="200" spans="1:18" ht="12.75" hidden="1">
      <c r="A200" s="89">
        <v>3239</v>
      </c>
      <c r="B200" s="90" t="s">
        <v>63</v>
      </c>
      <c r="C200" s="91">
        <v>3000</v>
      </c>
      <c r="D200" s="91"/>
      <c r="E200" s="91">
        <f>C200+D200</f>
        <v>3000</v>
      </c>
      <c r="F200" s="91"/>
      <c r="G200" s="91"/>
      <c r="H200" s="91">
        <v>0</v>
      </c>
      <c r="I200" s="91">
        <v>0</v>
      </c>
      <c r="J200" s="91">
        <v>3000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f>C200*100%</f>
        <v>3000</v>
      </c>
      <c r="R200" s="91">
        <f>C200*100%</f>
        <v>3000</v>
      </c>
    </row>
    <row r="201" spans="1:18" ht="22.5">
      <c r="A201" s="86">
        <v>329</v>
      </c>
      <c r="B201" s="87" t="s">
        <v>32</v>
      </c>
      <c r="C201" s="88">
        <f>C202</f>
        <v>6000</v>
      </c>
      <c r="D201" s="88">
        <f aca="true" t="shared" si="99" ref="D201:R201">D202</f>
        <v>0</v>
      </c>
      <c r="E201" s="88">
        <f t="shared" si="99"/>
        <v>6000</v>
      </c>
      <c r="F201" s="88">
        <f t="shared" si="99"/>
        <v>4000</v>
      </c>
      <c r="G201" s="88">
        <f t="shared" si="99"/>
        <v>10000</v>
      </c>
      <c r="H201" s="88">
        <f t="shared" si="99"/>
        <v>0</v>
      </c>
      <c r="I201" s="88">
        <f t="shared" si="99"/>
        <v>0</v>
      </c>
      <c r="J201" s="88">
        <f t="shared" si="99"/>
        <v>6000</v>
      </c>
      <c r="K201" s="88">
        <f t="shared" si="99"/>
        <v>0</v>
      </c>
      <c r="L201" s="88">
        <f t="shared" si="99"/>
        <v>0</v>
      </c>
      <c r="M201" s="88">
        <f t="shared" si="99"/>
        <v>0</v>
      </c>
      <c r="N201" s="88">
        <f t="shared" si="99"/>
        <v>0</v>
      </c>
      <c r="O201" s="88">
        <f t="shared" si="99"/>
        <v>0</v>
      </c>
      <c r="P201" s="88">
        <f t="shared" si="99"/>
        <v>0</v>
      </c>
      <c r="Q201" s="88">
        <f t="shared" si="99"/>
        <v>6000</v>
      </c>
      <c r="R201" s="88">
        <f t="shared" si="99"/>
        <v>6000</v>
      </c>
    </row>
    <row r="202" spans="1:18" ht="15" customHeight="1" hidden="1">
      <c r="A202" s="89">
        <v>3299</v>
      </c>
      <c r="B202" s="90" t="s">
        <v>32</v>
      </c>
      <c r="C202" s="91">
        <v>6000</v>
      </c>
      <c r="D202" s="91"/>
      <c r="E202" s="91">
        <f>C202+D202</f>
        <v>6000</v>
      </c>
      <c r="F202" s="91">
        <v>4000</v>
      </c>
      <c r="G202" s="91">
        <f>E202+F202</f>
        <v>10000</v>
      </c>
      <c r="H202" s="91">
        <v>0</v>
      </c>
      <c r="I202" s="91">
        <v>0</v>
      </c>
      <c r="J202" s="91">
        <v>6000</v>
      </c>
      <c r="K202" s="91">
        <v>0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1">
        <f>C202*100%</f>
        <v>6000</v>
      </c>
      <c r="R202" s="91">
        <f>C202*100%</f>
        <v>6000</v>
      </c>
    </row>
    <row r="203" spans="1:18" ht="12.75">
      <c r="A203" s="83">
        <v>34</v>
      </c>
      <c r="B203" s="84" t="s">
        <v>33</v>
      </c>
      <c r="C203" s="85">
        <f aca="true" t="shared" si="100" ref="C203:G204">C204</f>
        <v>2000</v>
      </c>
      <c r="D203" s="85">
        <f t="shared" si="100"/>
        <v>0</v>
      </c>
      <c r="E203" s="85">
        <f t="shared" si="100"/>
        <v>2000</v>
      </c>
      <c r="F203" s="85">
        <f t="shared" si="100"/>
        <v>-1500</v>
      </c>
      <c r="G203" s="85">
        <f t="shared" si="100"/>
        <v>500</v>
      </c>
      <c r="H203" s="85">
        <f aca="true" t="shared" si="101" ref="H203:R203">H204</f>
        <v>0</v>
      </c>
      <c r="I203" s="85">
        <f t="shared" si="101"/>
        <v>0</v>
      </c>
      <c r="J203" s="85">
        <f t="shared" si="101"/>
        <v>2000</v>
      </c>
      <c r="K203" s="85">
        <f>K204</f>
        <v>0</v>
      </c>
      <c r="L203" s="85">
        <f>L204</f>
        <v>0</v>
      </c>
      <c r="M203" s="85">
        <f>M204</f>
        <v>0</v>
      </c>
      <c r="N203" s="85">
        <f t="shared" si="101"/>
        <v>0</v>
      </c>
      <c r="O203" s="85">
        <f t="shared" si="101"/>
        <v>0</v>
      </c>
      <c r="P203" s="85">
        <v>0</v>
      </c>
      <c r="Q203" s="85">
        <f t="shared" si="101"/>
        <v>2000</v>
      </c>
      <c r="R203" s="85">
        <f t="shared" si="101"/>
        <v>2000</v>
      </c>
    </row>
    <row r="204" spans="1:18" ht="12.75">
      <c r="A204" s="86">
        <v>343</v>
      </c>
      <c r="B204" s="87" t="s">
        <v>34</v>
      </c>
      <c r="C204" s="88">
        <f t="shared" si="100"/>
        <v>2000</v>
      </c>
      <c r="D204" s="88">
        <f t="shared" si="100"/>
        <v>0</v>
      </c>
      <c r="E204" s="88">
        <f t="shared" si="100"/>
        <v>2000</v>
      </c>
      <c r="F204" s="88">
        <f t="shared" si="100"/>
        <v>-1500</v>
      </c>
      <c r="G204" s="88">
        <f t="shared" si="100"/>
        <v>500</v>
      </c>
      <c r="H204" s="88">
        <f aca="true" t="shared" si="102" ref="H204:R204">H205</f>
        <v>0</v>
      </c>
      <c r="I204" s="88">
        <f t="shared" si="102"/>
        <v>0</v>
      </c>
      <c r="J204" s="88">
        <f t="shared" si="102"/>
        <v>2000</v>
      </c>
      <c r="K204" s="88">
        <f>K205</f>
        <v>0</v>
      </c>
      <c r="L204" s="88">
        <f>L205</f>
        <v>0</v>
      </c>
      <c r="M204" s="88">
        <f t="shared" si="102"/>
        <v>0</v>
      </c>
      <c r="N204" s="88">
        <f t="shared" si="102"/>
        <v>0</v>
      </c>
      <c r="O204" s="88">
        <f t="shared" si="102"/>
        <v>0</v>
      </c>
      <c r="P204" s="88">
        <v>0</v>
      </c>
      <c r="Q204" s="88">
        <f t="shared" si="102"/>
        <v>2000</v>
      </c>
      <c r="R204" s="88">
        <f t="shared" si="102"/>
        <v>2000</v>
      </c>
    </row>
    <row r="205" spans="1:18" ht="12.75" hidden="1">
      <c r="A205" s="89">
        <v>3431</v>
      </c>
      <c r="B205" s="90" t="s">
        <v>70</v>
      </c>
      <c r="C205" s="91">
        <v>2000</v>
      </c>
      <c r="D205" s="91"/>
      <c r="E205" s="91">
        <f>C205+D205</f>
        <v>2000</v>
      </c>
      <c r="F205" s="91">
        <v>-1500</v>
      </c>
      <c r="G205" s="91">
        <f>E205+F205</f>
        <v>500</v>
      </c>
      <c r="H205" s="91">
        <v>0</v>
      </c>
      <c r="I205" s="91">
        <v>0</v>
      </c>
      <c r="J205" s="91">
        <v>2000</v>
      </c>
      <c r="K205" s="91">
        <v>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1">
        <f>C205*100%</f>
        <v>2000</v>
      </c>
      <c r="R205" s="91">
        <f>C205*100%</f>
        <v>2000</v>
      </c>
    </row>
    <row r="206" spans="1:18" ht="25.5" customHeight="1">
      <c r="A206" s="168" t="s">
        <v>115</v>
      </c>
      <c r="B206" s="168"/>
      <c r="C206" s="96">
        <f aca="true" t="shared" si="103" ref="C206:E207">C207</f>
        <v>29000</v>
      </c>
      <c r="D206" s="96">
        <f t="shared" si="103"/>
        <v>0</v>
      </c>
      <c r="E206" s="96">
        <f t="shared" si="103"/>
        <v>29000</v>
      </c>
      <c r="F206" s="96">
        <f aca="true" t="shared" si="104" ref="F206:R206">F207</f>
        <v>0</v>
      </c>
      <c r="G206" s="96">
        <f t="shared" si="104"/>
        <v>29000</v>
      </c>
      <c r="H206" s="96">
        <f t="shared" si="104"/>
        <v>0</v>
      </c>
      <c r="I206" s="96">
        <f t="shared" si="104"/>
        <v>0</v>
      </c>
      <c r="J206" s="96">
        <f t="shared" si="104"/>
        <v>0</v>
      </c>
      <c r="K206" s="96">
        <f t="shared" si="104"/>
        <v>0</v>
      </c>
      <c r="L206" s="96">
        <f t="shared" si="104"/>
        <v>0</v>
      </c>
      <c r="M206" s="96">
        <f t="shared" si="104"/>
        <v>0</v>
      </c>
      <c r="N206" s="96">
        <f t="shared" si="104"/>
        <v>29000</v>
      </c>
      <c r="O206" s="96">
        <f t="shared" si="104"/>
        <v>0</v>
      </c>
      <c r="P206" s="96">
        <f t="shared" si="104"/>
        <v>0</v>
      </c>
      <c r="Q206" s="96">
        <f t="shared" si="104"/>
        <v>29000</v>
      </c>
      <c r="R206" s="96">
        <f t="shared" si="104"/>
        <v>29000</v>
      </c>
    </row>
    <row r="207" spans="1:18" ht="12.75">
      <c r="A207" s="99">
        <v>3</v>
      </c>
      <c r="B207" s="100" t="s">
        <v>23</v>
      </c>
      <c r="C207" s="82">
        <f t="shared" si="103"/>
        <v>29000</v>
      </c>
      <c r="D207" s="82">
        <f t="shared" si="103"/>
        <v>0</v>
      </c>
      <c r="E207" s="82">
        <f t="shared" si="103"/>
        <v>29000</v>
      </c>
      <c r="F207" s="82">
        <f aca="true" t="shared" si="105" ref="F207:R207">F208</f>
        <v>0</v>
      </c>
      <c r="G207" s="82">
        <f t="shared" si="105"/>
        <v>29000</v>
      </c>
      <c r="H207" s="82">
        <f t="shared" si="105"/>
        <v>0</v>
      </c>
      <c r="I207" s="82">
        <f t="shared" si="105"/>
        <v>0</v>
      </c>
      <c r="J207" s="82">
        <f t="shared" si="105"/>
        <v>0</v>
      </c>
      <c r="K207" s="82">
        <f t="shared" si="105"/>
        <v>0</v>
      </c>
      <c r="L207" s="82">
        <f t="shared" si="105"/>
        <v>0</v>
      </c>
      <c r="M207" s="82">
        <f t="shared" si="105"/>
        <v>0</v>
      </c>
      <c r="N207" s="82">
        <f t="shared" si="105"/>
        <v>29000</v>
      </c>
      <c r="O207" s="82">
        <f t="shared" si="105"/>
        <v>0</v>
      </c>
      <c r="P207" s="82">
        <f t="shared" si="105"/>
        <v>0</v>
      </c>
      <c r="Q207" s="82">
        <f t="shared" si="105"/>
        <v>29000</v>
      </c>
      <c r="R207" s="82">
        <f t="shared" si="105"/>
        <v>29000</v>
      </c>
    </row>
    <row r="208" spans="1:18" ht="12.75">
      <c r="A208" s="97">
        <v>32</v>
      </c>
      <c r="B208" s="98" t="s">
        <v>28</v>
      </c>
      <c r="C208" s="109">
        <f>C209+C212+C216+C219</f>
        <v>29000</v>
      </c>
      <c r="D208" s="109">
        <f>D209+D212+D216+D219</f>
        <v>0</v>
      </c>
      <c r="E208" s="109">
        <f>E209+E212+E216+E219</f>
        <v>29000</v>
      </c>
      <c r="F208" s="109">
        <f aca="true" t="shared" si="106" ref="F208:R208">F209+F212+F216+F219</f>
        <v>0</v>
      </c>
      <c r="G208" s="109">
        <f t="shared" si="106"/>
        <v>29000</v>
      </c>
      <c r="H208" s="109">
        <f t="shared" si="106"/>
        <v>0</v>
      </c>
      <c r="I208" s="109">
        <f t="shared" si="106"/>
        <v>0</v>
      </c>
      <c r="J208" s="109">
        <f t="shared" si="106"/>
        <v>0</v>
      </c>
      <c r="K208" s="109">
        <f t="shared" si="106"/>
        <v>0</v>
      </c>
      <c r="L208" s="109">
        <f t="shared" si="106"/>
        <v>0</v>
      </c>
      <c r="M208" s="109">
        <f t="shared" si="106"/>
        <v>0</v>
      </c>
      <c r="N208" s="109">
        <f t="shared" si="106"/>
        <v>29000</v>
      </c>
      <c r="O208" s="109">
        <f t="shared" si="106"/>
        <v>0</v>
      </c>
      <c r="P208" s="109">
        <f t="shared" si="106"/>
        <v>0</v>
      </c>
      <c r="Q208" s="109">
        <f t="shared" si="106"/>
        <v>29000</v>
      </c>
      <c r="R208" s="109">
        <f t="shared" si="106"/>
        <v>29000</v>
      </c>
    </row>
    <row r="209" spans="1:18" ht="12.75">
      <c r="A209" s="102">
        <v>321</v>
      </c>
      <c r="B209" s="103" t="s">
        <v>29</v>
      </c>
      <c r="C209" s="88">
        <f>SUM(C210:C211)</f>
        <v>2000</v>
      </c>
      <c r="D209" s="88">
        <f>SUM(D210:D211)</f>
        <v>0</v>
      </c>
      <c r="E209" s="88">
        <f>SUM(E210:E211)</f>
        <v>2000</v>
      </c>
      <c r="F209" s="88">
        <f aca="true" t="shared" si="107" ref="F209:R209">SUM(F210:F211)</f>
        <v>0</v>
      </c>
      <c r="G209" s="88">
        <f t="shared" si="107"/>
        <v>2000</v>
      </c>
      <c r="H209" s="88">
        <f t="shared" si="107"/>
        <v>0</v>
      </c>
      <c r="I209" s="88">
        <f t="shared" si="107"/>
        <v>0</v>
      </c>
      <c r="J209" s="88">
        <f t="shared" si="107"/>
        <v>0</v>
      </c>
      <c r="K209" s="88">
        <f t="shared" si="107"/>
        <v>0</v>
      </c>
      <c r="L209" s="88">
        <f t="shared" si="107"/>
        <v>0</v>
      </c>
      <c r="M209" s="88">
        <f t="shared" si="107"/>
        <v>0</v>
      </c>
      <c r="N209" s="88">
        <f t="shared" si="107"/>
        <v>2000</v>
      </c>
      <c r="O209" s="88">
        <f t="shared" si="107"/>
        <v>0</v>
      </c>
      <c r="P209" s="88">
        <f t="shared" si="107"/>
        <v>0</v>
      </c>
      <c r="Q209" s="88">
        <f t="shared" si="107"/>
        <v>2000</v>
      </c>
      <c r="R209" s="88">
        <f t="shared" si="107"/>
        <v>2000</v>
      </c>
    </row>
    <row r="210" spans="1:18" ht="12.75" hidden="1">
      <c r="A210" s="107">
        <v>3211</v>
      </c>
      <c r="B210" s="90" t="s">
        <v>47</v>
      </c>
      <c r="C210" s="91">
        <v>1000</v>
      </c>
      <c r="D210" s="91"/>
      <c r="E210" s="91">
        <f>C210+D210</f>
        <v>1000</v>
      </c>
      <c r="F210" s="91">
        <v>0</v>
      </c>
      <c r="G210" s="91">
        <f>E210+F210</f>
        <v>1000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1">
        <v>1000</v>
      </c>
      <c r="O210" s="91">
        <v>0</v>
      </c>
      <c r="P210" s="91">
        <v>0</v>
      </c>
      <c r="Q210" s="91">
        <f>C210*100%</f>
        <v>1000</v>
      </c>
      <c r="R210" s="91">
        <f>C210*100%</f>
        <v>1000</v>
      </c>
    </row>
    <row r="211" spans="1:18" ht="12.75" hidden="1">
      <c r="A211" s="107">
        <v>3213</v>
      </c>
      <c r="B211" s="108" t="s">
        <v>49</v>
      </c>
      <c r="C211" s="91">
        <v>1000</v>
      </c>
      <c r="D211" s="91"/>
      <c r="E211" s="91">
        <f>C211+D211</f>
        <v>1000</v>
      </c>
      <c r="F211" s="91">
        <v>0</v>
      </c>
      <c r="G211" s="91">
        <f>E211+F211</f>
        <v>1000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1">
        <v>1000</v>
      </c>
      <c r="O211" s="91">
        <v>0</v>
      </c>
      <c r="P211" s="91">
        <v>0</v>
      </c>
      <c r="Q211" s="91">
        <f>C211*100%</f>
        <v>1000</v>
      </c>
      <c r="R211" s="91">
        <f>C211*100%</f>
        <v>1000</v>
      </c>
    </row>
    <row r="212" spans="1:18" ht="12.75">
      <c r="A212" s="102">
        <v>322</v>
      </c>
      <c r="B212" s="103" t="s">
        <v>30</v>
      </c>
      <c r="C212" s="88">
        <f>SUM(C213:C215)</f>
        <v>10000</v>
      </c>
      <c r="D212" s="88">
        <f>SUM(D213:D215)</f>
        <v>0</v>
      </c>
      <c r="E212" s="88">
        <f>SUM(E213:E215)</f>
        <v>10000</v>
      </c>
      <c r="F212" s="88">
        <f aca="true" t="shared" si="108" ref="F212:R212">SUM(F213:F215)</f>
        <v>0</v>
      </c>
      <c r="G212" s="88">
        <f t="shared" si="108"/>
        <v>10000</v>
      </c>
      <c r="H212" s="88">
        <f t="shared" si="108"/>
        <v>0</v>
      </c>
      <c r="I212" s="88">
        <f t="shared" si="108"/>
        <v>0</v>
      </c>
      <c r="J212" s="88">
        <f t="shared" si="108"/>
        <v>0</v>
      </c>
      <c r="K212" s="88">
        <f t="shared" si="108"/>
        <v>0</v>
      </c>
      <c r="L212" s="88">
        <f t="shared" si="108"/>
        <v>0</v>
      </c>
      <c r="M212" s="88">
        <f t="shared" si="108"/>
        <v>0</v>
      </c>
      <c r="N212" s="88">
        <f t="shared" si="108"/>
        <v>10000</v>
      </c>
      <c r="O212" s="88">
        <f t="shared" si="108"/>
        <v>0</v>
      </c>
      <c r="P212" s="88">
        <f t="shared" si="108"/>
        <v>0</v>
      </c>
      <c r="Q212" s="88">
        <f t="shared" si="108"/>
        <v>10000</v>
      </c>
      <c r="R212" s="88">
        <f t="shared" si="108"/>
        <v>10000</v>
      </c>
    </row>
    <row r="213" spans="1:18" ht="12.75" hidden="1">
      <c r="A213" s="89">
        <v>3221</v>
      </c>
      <c r="B213" s="90" t="s">
        <v>51</v>
      </c>
      <c r="C213" s="91">
        <v>2000</v>
      </c>
      <c r="D213" s="91"/>
      <c r="E213" s="91">
        <f>C213+D213</f>
        <v>2000</v>
      </c>
      <c r="F213" s="91">
        <v>0</v>
      </c>
      <c r="G213" s="91">
        <f>E213+F213</f>
        <v>2000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2000</v>
      </c>
      <c r="O213" s="91">
        <v>0</v>
      </c>
      <c r="P213" s="91">
        <v>0</v>
      </c>
      <c r="Q213" s="91">
        <f>C213*100%</f>
        <v>2000</v>
      </c>
      <c r="R213" s="91">
        <f>C213*100%</f>
        <v>2000</v>
      </c>
    </row>
    <row r="214" spans="1:18" ht="12.75" hidden="1">
      <c r="A214" s="89">
        <v>3225</v>
      </c>
      <c r="B214" s="90" t="s">
        <v>55</v>
      </c>
      <c r="C214" s="91">
        <v>6000</v>
      </c>
      <c r="D214" s="91"/>
      <c r="E214" s="91">
        <f>C214+D214</f>
        <v>6000</v>
      </c>
      <c r="F214" s="91">
        <v>0</v>
      </c>
      <c r="G214" s="91">
        <f>E214+F214</f>
        <v>6000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91">
        <v>6000</v>
      </c>
      <c r="O214" s="91">
        <v>0</v>
      </c>
      <c r="P214" s="91">
        <v>0</v>
      </c>
      <c r="Q214" s="91">
        <f>C214*100%</f>
        <v>6000</v>
      </c>
      <c r="R214" s="91">
        <f>C214*100%</f>
        <v>6000</v>
      </c>
    </row>
    <row r="215" spans="1:18" ht="12.75" customHeight="1" hidden="1">
      <c r="A215" s="89">
        <v>3227</v>
      </c>
      <c r="B215" s="90" t="s">
        <v>56</v>
      </c>
      <c r="C215" s="91">
        <v>2000</v>
      </c>
      <c r="D215" s="91"/>
      <c r="E215" s="91">
        <f>C215+D215</f>
        <v>2000</v>
      </c>
      <c r="F215" s="91">
        <v>0</v>
      </c>
      <c r="G215" s="91">
        <f>E215+F215</f>
        <v>2000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91">
        <v>2000</v>
      </c>
      <c r="O215" s="91">
        <v>0</v>
      </c>
      <c r="P215" s="91">
        <v>0</v>
      </c>
      <c r="Q215" s="91">
        <f>C215*100%</f>
        <v>2000</v>
      </c>
      <c r="R215" s="91">
        <f>C215*100%</f>
        <v>2000</v>
      </c>
    </row>
    <row r="216" spans="1:18" ht="12.75" customHeight="1">
      <c r="A216" s="86">
        <v>323</v>
      </c>
      <c r="B216" s="87" t="s">
        <v>31</v>
      </c>
      <c r="C216" s="88">
        <f>SUM(C217:C218)</f>
        <v>8000</v>
      </c>
      <c r="D216" s="88">
        <f>SUM(D217:D218)</f>
        <v>0</v>
      </c>
      <c r="E216" s="88">
        <f>SUM(E217:E218)</f>
        <v>8000</v>
      </c>
      <c r="F216" s="88">
        <f aca="true" t="shared" si="109" ref="F216:R216">SUM(F217:F218)</f>
        <v>0</v>
      </c>
      <c r="G216" s="88">
        <f t="shared" si="109"/>
        <v>8000</v>
      </c>
      <c r="H216" s="88">
        <f t="shared" si="109"/>
        <v>0</v>
      </c>
      <c r="I216" s="88">
        <f t="shared" si="109"/>
        <v>0</v>
      </c>
      <c r="J216" s="88">
        <f t="shared" si="109"/>
        <v>0</v>
      </c>
      <c r="K216" s="88">
        <f t="shared" si="109"/>
        <v>0</v>
      </c>
      <c r="L216" s="88">
        <f t="shared" si="109"/>
        <v>0</v>
      </c>
      <c r="M216" s="88">
        <f t="shared" si="109"/>
        <v>0</v>
      </c>
      <c r="N216" s="88">
        <f t="shared" si="109"/>
        <v>8000</v>
      </c>
      <c r="O216" s="88">
        <f t="shared" si="109"/>
        <v>0</v>
      </c>
      <c r="P216" s="88">
        <f t="shared" si="109"/>
        <v>0</v>
      </c>
      <c r="Q216" s="88">
        <f t="shared" si="109"/>
        <v>8000</v>
      </c>
      <c r="R216" s="88">
        <f t="shared" si="109"/>
        <v>8000</v>
      </c>
    </row>
    <row r="217" spans="1:18" ht="12.75" customHeight="1" hidden="1">
      <c r="A217" s="89">
        <v>3237</v>
      </c>
      <c r="B217" s="90" t="s">
        <v>61</v>
      </c>
      <c r="C217" s="91">
        <v>7000</v>
      </c>
      <c r="D217" s="91"/>
      <c r="E217" s="91">
        <f>C217+D217</f>
        <v>7000</v>
      </c>
      <c r="F217" s="91">
        <v>0</v>
      </c>
      <c r="G217" s="91">
        <f>E217+F217</f>
        <v>7000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7000</v>
      </c>
      <c r="O217" s="91">
        <v>0</v>
      </c>
      <c r="P217" s="91">
        <v>0</v>
      </c>
      <c r="Q217" s="91">
        <f>C217*100%</f>
        <v>7000</v>
      </c>
      <c r="R217" s="91">
        <f>C217*100%</f>
        <v>7000</v>
      </c>
    </row>
    <row r="218" spans="1:18" ht="12.75" customHeight="1" hidden="1">
      <c r="A218" s="89">
        <v>3239</v>
      </c>
      <c r="B218" s="90" t="s">
        <v>63</v>
      </c>
      <c r="C218" s="91">
        <v>1000</v>
      </c>
      <c r="D218" s="91"/>
      <c r="E218" s="91">
        <f>C218+D218</f>
        <v>1000</v>
      </c>
      <c r="F218" s="91">
        <v>0</v>
      </c>
      <c r="G218" s="91">
        <f>E218+F218</f>
        <v>1000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N218" s="91">
        <v>1000</v>
      </c>
      <c r="O218" s="91">
        <v>0</v>
      </c>
      <c r="P218" s="91">
        <v>0</v>
      </c>
      <c r="Q218" s="91">
        <f>C218*100%</f>
        <v>1000</v>
      </c>
      <c r="R218" s="91">
        <f>C218*100%</f>
        <v>1000</v>
      </c>
    </row>
    <row r="219" spans="1:18" ht="23.25" customHeight="1">
      <c r="A219" s="86">
        <v>329</v>
      </c>
      <c r="B219" s="87" t="s">
        <v>32</v>
      </c>
      <c r="C219" s="88">
        <f>C220</f>
        <v>9000</v>
      </c>
      <c r="D219" s="88">
        <f>D220</f>
        <v>0</v>
      </c>
      <c r="E219" s="88">
        <f>E220</f>
        <v>9000</v>
      </c>
      <c r="F219" s="88">
        <f aca="true" t="shared" si="110" ref="F219:R219">F220</f>
        <v>0</v>
      </c>
      <c r="G219" s="88">
        <f t="shared" si="110"/>
        <v>9000</v>
      </c>
      <c r="H219" s="88">
        <f t="shared" si="110"/>
        <v>0</v>
      </c>
      <c r="I219" s="88">
        <f t="shared" si="110"/>
        <v>0</v>
      </c>
      <c r="J219" s="88">
        <f t="shared" si="110"/>
        <v>0</v>
      </c>
      <c r="K219" s="88">
        <f t="shared" si="110"/>
        <v>0</v>
      </c>
      <c r="L219" s="88">
        <f t="shared" si="110"/>
        <v>0</v>
      </c>
      <c r="M219" s="88">
        <f t="shared" si="110"/>
        <v>0</v>
      </c>
      <c r="N219" s="88">
        <f t="shared" si="110"/>
        <v>9000</v>
      </c>
      <c r="O219" s="88">
        <f t="shared" si="110"/>
        <v>0</v>
      </c>
      <c r="P219" s="88">
        <f t="shared" si="110"/>
        <v>0</v>
      </c>
      <c r="Q219" s="88">
        <f t="shared" si="110"/>
        <v>9000</v>
      </c>
      <c r="R219" s="88">
        <f t="shared" si="110"/>
        <v>9000</v>
      </c>
    </row>
    <row r="220" spans="1:18" ht="12.75" customHeight="1" hidden="1">
      <c r="A220" s="89">
        <v>3299</v>
      </c>
      <c r="B220" s="90" t="s">
        <v>32</v>
      </c>
      <c r="C220" s="91">
        <v>9000</v>
      </c>
      <c r="D220" s="91"/>
      <c r="E220" s="91">
        <f>C220+D220</f>
        <v>9000</v>
      </c>
      <c r="F220" s="91">
        <v>0</v>
      </c>
      <c r="G220" s="91">
        <f>E220+F220</f>
        <v>9000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N220" s="91">
        <v>9000</v>
      </c>
      <c r="O220" s="91">
        <v>0</v>
      </c>
      <c r="P220" s="91"/>
      <c r="Q220" s="91">
        <f>C220*100%</f>
        <v>9000</v>
      </c>
      <c r="R220" s="91">
        <f>C220*100%</f>
        <v>9000</v>
      </c>
    </row>
    <row r="221" spans="1:18" ht="12.75" customHeight="1">
      <c r="A221" s="169" t="s">
        <v>134</v>
      </c>
      <c r="B221" s="170"/>
      <c r="C221" s="96">
        <f>C222</f>
        <v>337600</v>
      </c>
      <c r="D221" s="96">
        <f aca="true" t="shared" si="111" ref="D221:R221">D222</f>
        <v>262900</v>
      </c>
      <c r="E221" s="96">
        <f t="shared" si="111"/>
        <v>600500</v>
      </c>
      <c r="F221" s="96">
        <f t="shared" si="111"/>
        <v>0</v>
      </c>
      <c r="G221" s="96">
        <f t="shared" si="111"/>
        <v>0</v>
      </c>
      <c r="H221" s="96">
        <f t="shared" si="111"/>
        <v>0</v>
      </c>
      <c r="I221" s="96">
        <f t="shared" si="111"/>
        <v>0</v>
      </c>
      <c r="J221" s="96">
        <f t="shared" si="111"/>
        <v>142280</v>
      </c>
      <c r="K221" s="96">
        <f t="shared" si="111"/>
        <v>0</v>
      </c>
      <c r="L221" s="96">
        <f t="shared" si="111"/>
        <v>0</v>
      </c>
      <c r="M221" s="96">
        <f t="shared" si="111"/>
        <v>458220</v>
      </c>
      <c r="N221" s="96">
        <f t="shared" si="111"/>
        <v>0</v>
      </c>
      <c r="O221" s="96">
        <f t="shared" si="111"/>
        <v>0</v>
      </c>
      <c r="P221" s="96">
        <f t="shared" si="111"/>
        <v>0</v>
      </c>
      <c r="Q221" s="96">
        <f t="shared" si="111"/>
        <v>337600</v>
      </c>
      <c r="R221" s="96">
        <f t="shared" si="111"/>
        <v>337600</v>
      </c>
    </row>
    <row r="222" spans="1:18" ht="12.75" customHeight="1">
      <c r="A222" s="80">
        <v>3</v>
      </c>
      <c r="B222" s="81" t="s">
        <v>23</v>
      </c>
      <c r="C222" s="82">
        <f aca="true" t="shared" si="112" ref="C222:R222">C223+C232</f>
        <v>337600</v>
      </c>
      <c r="D222" s="82">
        <f t="shared" si="112"/>
        <v>262900</v>
      </c>
      <c r="E222" s="82">
        <f t="shared" si="112"/>
        <v>600500</v>
      </c>
      <c r="F222" s="82">
        <f t="shared" si="112"/>
        <v>0</v>
      </c>
      <c r="G222" s="82">
        <f t="shared" si="112"/>
        <v>0</v>
      </c>
      <c r="H222" s="82">
        <f t="shared" si="112"/>
        <v>0</v>
      </c>
      <c r="I222" s="82">
        <f t="shared" si="112"/>
        <v>0</v>
      </c>
      <c r="J222" s="82">
        <f t="shared" si="112"/>
        <v>142280</v>
      </c>
      <c r="K222" s="82">
        <f t="shared" si="112"/>
        <v>0</v>
      </c>
      <c r="L222" s="82">
        <f t="shared" si="112"/>
        <v>0</v>
      </c>
      <c r="M222" s="82">
        <f t="shared" si="112"/>
        <v>458220</v>
      </c>
      <c r="N222" s="82">
        <f t="shared" si="112"/>
        <v>0</v>
      </c>
      <c r="O222" s="82">
        <f t="shared" si="112"/>
        <v>0</v>
      </c>
      <c r="P222" s="82">
        <f t="shared" si="112"/>
        <v>0</v>
      </c>
      <c r="Q222" s="82">
        <f t="shared" si="112"/>
        <v>337600</v>
      </c>
      <c r="R222" s="82">
        <f t="shared" si="112"/>
        <v>337600</v>
      </c>
    </row>
    <row r="223" spans="1:18" ht="12.75" customHeight="1">
      <c r="A223" s="83">
        <v>31</v>
      </c>
      <c r="B223" s="84" t="s">
        <v>24</v>
      </c>
      <c r="C223" s="85">
        <f>C224+C228+C230</f>
        <v>327100</v>
      </c>
      <c r="D223" s="85">
        <f aca="true" t="shared" si="113" ref="D223:R223">D224+D228+D230</f>
        <v>262900</v>
      </c>
      <c r="E223" s="85">
        <f t="shared" si="113"/>
        <v>590000</v>
      </c>
      <c r="F223" s="85">
        <f t="shared" si="113"/>
        <v>0</v>
      </c>
      <c r="G223" s="85">
        <f t="shared" si="113"/>
        <v>0</v>
      </c>
      <c r="H223" s="85">
        <f t="shared" si="113"/>
        <v>0</v>
      </c>
      <c r="I223" s="85">
        <f t="shared" si="113"/>
        <v>0</v>
      </c>
      <c r="J223" s="85">
        <f t="shared" si="113"/>
        <v>139760</v>
      </c>
      <c r="K223" s="85">
        <f t="shared" si="113"/>
        <v>0</v>
      </c>
      <c r="L223" s="85">
        <f t="shared" si="113"/>
        <v>0</v>
      </c>
      <c r="M223" s="85">
        <f t="shared" si="113"/>
        <v>450240</v>
      </c>
      <c r="N223" s="85">
        <f t="shared" si="113"/>
        <v>0</v>
      </c>
      <c r="O223" s="85">
        <f t="shared" si="113"/>
        <v>0</v>
      </c>
      <c r="P223" s="85">
        <f t="shared" si="113"/>
        <v>0</v>
      </c>
      <c r="Q223" s="85">
        <f t="shared" si="113"/>
        <v>327100</v>
      </c>
      <c r="R223" s="85">
        <f t="shared" si="113"/>
        <v>327100</v>
      </c>
    </row>
    <row r="224" spans="1:18" ht="12.75" customHeight="1">
      <c r="A224" s="86">
        <v>311</v>
      </c>
      <c r="B224" s="87" t="s">
        <v>25</v>
      </c>
      <c r="C224" s="88">
        <f>SUM(C225:C227)</f>
        <v>277500</v>
      </c>
      <c r="D224" s="88">
        <f aca="true" t="shared" si="114" ref="D224:R224">SUM(D225:D227)</f>
        <v>218000</v>
      </c>
      <c r="E224" s="88">
        <f t="shared" si="114"/>
        <v>495500</v>
      </c>
      <c r="F224" s="88">
        <f t="shared" si="114"/>
        <v>0</v>
      </c>
      <c r="G224" s="88">
        <f t="shared" si="114"/>
        <v>0</v>
      </c>
      <c r="H224" s="88">
        <f t="shared" si="114"/>
        <v>0</v>
      </c>
      <c r="I224" s="88">
        <f t="shared" si="114"/>
        <v>0</v>
      </c>
      <c r="J224" s="88">
        <f t="shared" si="114"/>
        <v>120680</v>
      </c>
      <c r="K224" s="88">
        <f t="shared" si="114"/>
        <v>0</v>
      </c>
      <c r="L224" s="88">
        <f t="shared" si="114"/>
        <v>0</v>
      </c>
      <c r="M224" s="88">
        <f t="shared" si="114"/>
        <v>374820</v>
      </c>
      <c r="N224" s="88">
        <f t="shared" si="114"/>
        <v>0</v>
      </c>
      <c r="O224" s="88">
        <f t="shared" si="114"/>
        <v>0</v>
      </c>
      <c r="P224" s="88">
        <f t="shared" si="114"/>
        <v>0</v>
      </c>
      <c r="Q224" s="88">
        <f t="shared" si="114"/>
        <v>277500</v>
      </c>
      <c r="R224" s="88">
        <f t="shared" si="114"/>
        <v>277500</v>
      </c>
    </row>
    <row r="225" spans="1:18" ht="12.75" customHeight="1" hidden="1">
      <c r="A225" s="89">
        <v>3111</v>
      </c>
      <c r="B225" s="90" t="s">
        <v>43</v>
      </c>
      <c r="C225" s="91">
        <v>264000</v>
      </c>
      <c r="D225" s="91">
        <v>218000</v>
      </c>
      <c r="E225" s="91">
        <f>C225+D225</f>
        <v>482000</v>
      </c>
      <c r="F225" s="91"/>
      <c r="G225" s="91"/>
      <c r="H225" s="91">
        <v>0</v>
      </c>
      <c r="I225" s="91">
        <v>0</v>
      </c>
      <c r="J225" s="91">
        <v>115680</v>
      </c>
      <c r="K225" s="91">
        <v>0</v>
      </c>
      <c r="L225" s="91">
        <v>0</v>
      </c>
      <c r="M225" s="91">
        <v>366320</v>
      </c>
      <c r="N225" s="91">
        <v>0</v>
      </c>
      <c r="O225" s="91">
        <v>0</v>
      </c>
      <c r="P225" s="91">
        <v>0</v>
      </c>
      <c r="Q225" s="91">
        <f>C225*100%</f>
        <v>264000</v>
      </c>
      <c r="R225" s="91">
        <f>C225*100%</f>
        <v>264000</v>
      </c>
    </row>
    <row r="226" spans="1:18" ht="12.75" customHeight="1" hidden="1">
      <c r="A226" s="89">
        <v>3113</v>
      </c>
      <c r="B226" s="90" t="s">
        <v>44</v>
      </c>
      <c r="C226" s="91">
        <v>10500</v>
      </c>
      <c r="D226" s="91"/>
      <c r="E226" s="91">
        <f>C226+D226</f>
        <v>10500</v>
      </c>
      <c r="F226" s="91"/>
      <c r="G226" s="91"/>
      <c r="H226" s="91">
        <v>0</v>
      </c>
      <c r="I226" s="91">
        <v>0</v>
      </c>
      <c r="J226" s="91">
        <v>3800</v>
      </c>
      <c r="K226" s="91">
        <v>0</v>
      </c>
      <c r="L226" s="91">
        <v>0</v>
      </c>
      <c r="M226" s="91">
        <v>6700</v>
      </c>
      <c r="N226" s="91">
        <v>0</v>
      </c>
      <c r="O226" s="91">
        <v>0</v>
      </c>
      <c r="P226" s="91">
        <v>0</v>
      </c>
      <c r="Q226" s="91">
        <f>C226*100%</f>
        <v>10500</v>
      </c>
      <c r="R226" s="91">
        <f>C226*100%</f>
        <v>10500</v>
      </c>
    </row>
    <row r="227" spans="1:18" ht="12.75" customHeight="1" hidden="1">
      <c r="A227" s="89">
        <v>3114</v>
      </c>
      <c r="B227" s="90" t="s">
        <v>45</v>
      </c>
      <c r="C227" s="91">
        <v>3000</v>
      </c>
      <c r="D227" s="91"/>
      <c r="E227" s="91">
        <f>C227+D227</f>
        <v>3000</v>
      </c>
      <c r="F227" s="91"/>
      <c r="G227" s="91"/>
      <c r="H227" s="91">
        <v>0</v>
      </c>
      <c r="I227" s="91">
        <v>0</v>
      </c>
      <c r="J227" s="91">
        <v>1200</v>
      </c>
      <c r="K227" s="91">
        <v>0</v>
      </c>
      <c r="L227" s="91">
        <v>0</v>
      </c>
      <c r="M227" s="91">
        <v>1800</v>
      </c>
      <c r="N227" s="91">
        <v>0</v>
      </c>
      <c r="O227" s="91">
        <v>0</v>
      </c>
      <c r="P227" s="91">
        <v>0</v>
      </c>
      <c r="Q227" s="91">
        <f>C227*100%</f>
        <v>3000</v>
      </c>
      <c r="R227" s="91">
        <f>C227*100%</f>
        <v>3000</v>
      </c>
    </row>
    <row r="228" spans="1:18" ht="12.75" customHeight="1">
      <c r="A228" s="86">
        <v>312</v>
      </c>
      <c r="B228" s="87" t="s">
        <v>26</v>
      </c>
      <c r="C228" s="88">
        <f>C229</f>
        <v>6000</v>
      </c>
      <c r="D228" s="88">
        <f aca="true" t="shared" si="115" ref="D228:P228">D229</f>
        <v>9000</v>
      </c>
      <c r="E228" s="88">
        <f t="shared" si="115"/>
        <v>15000</v>
      </c>
      <c r="F228" s="88">
        <f t="shared" si="115"/>
        <v>0</v>
      </c>
      <c r="G228" s="88">
        <f t="shared" si="115"/>
        <v>0</v>
      </c>
      <c r="H228" s="88">
        <f t="shared" si="115"/>
        <v>0</v>
      </c>
      <c r="I228" s="88">
        <f t="shared" si="115"/>
        <v>0</v>
      </c>
      <c r="J228" s="88">
        <f t="shared" si="115"/>
        <v>0</v>
      </c>
      <c r="K228" s="88">
        <f t="shared" si="115"/>
        <v>0</v>
      </c>
      <c r="L228" s="88">
        <f t="shared" si="115"/>
        <v>0</v>
      </c>
      <c r="M228" s="88">
        <f t="shared" si="115"/>
        <v>15000</v>
      </c>
      <c r="N228" s="88">
        <f t="shared" si="115"/>
        <v>0</v>
      </c>
      <c r="O228" s="88">
        <f t="shared" si="115"/>
        <v>0</v>
      </c>
      <c r="P228" s="88">
        <f t="shared" si="115"/>
        <v>0</v>
      </c>
      <c r="Q228" s="88">
        <f>Q229</f>
        <v>6000</v>
      </c>
      <c r="R228" s="88">
        <f>R229</f>
        <v>6000</v>
      </c>
    </row>
    <row r="229" spans="1:18" ht="12.75" customHeight="1" hidden="1">
      <c r="A229" s="89">
        <v>3121</v>
      </c>
      <c r="B229" s="90" t="s">
        <v>26</v>
      </c>
      <c r="C229" s="91">
        <v>6000</v>
      </c>
      <c r="D229" s="91">
        <v>9000</v>
      </c>
      <c r="E229" s="91">
        <f>C229+D229</f>
        <v>15000</v>
      </c>
      <c r="F229" s="91"/>
      <c r="G229" s="91"/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15000</v>
      </c>
      <c r="N229" s="91">
        <v>0</v>
      </c>
      <c r="O229" s="91">
        <v>0</v>
      </c>
      <c r="P229" s="91">
        <v>0</v>
      </c>
      <c r="Q229" s="91">
        <f>C229*100%</f>
        <v>6000</v>
      </c>
      <c r="R229" s="91">
        <f>C229*100%</f>
        <v>6000</v>
      </c>
    </row>
    <row r="230" spans="1:18" ht="12.75" customHeight="1">
      <c r="A230" s="86">
        <v>313</v>
      </c>
      <c r="B230" s="87" t="s">
        <v>27</v>
      </c>
      <c r="C230" s="88">
        <f>C231</f>
        <v>43600</v>
      </c>
      <c r="D230" s="88">
        <f aca="true" t="shared" si="116" ref="D230:R230">D231</f>
        <v>35900</v>
      </c>
      <c r="E230" s="88">
        <f t="shared" si="116"/>
        <v>79500</v>
      </c>
      <c r="F230" s="88">
        <f t="shared" si="116"/>
        <v>0</v>
      </c>
      <c r="G230" s="88">
        <f t="shared" si="116"/>
        <v>0</v>
      </c>
      <c r="H230" s="88">
        <f t="shared" si="116"/>
        <v>0</v>
      </c>
      <c r="I230" s="88">
        <f t="shared" si="116"/>
        <v>0</v>
      </c>
      <c r="J230" s="88">
        <f t="shared" si="116"/>
        <v>19080</v>
      </c>
      <c r="K230" s="88">
        <f t="shared" si="116"/>
        <v>0</v>
      </c>
      <c r="L230" s="88">
        <f t="shared" si="116"/>
        <v>0</v>
      </c>
      <c r="M230" s="88">
        <f t="shared" si="116"/>
        <v>60420</v>
      </c>
      <c r="N230" s="88">
        <f t="shared" si="116"/>
        <v>0</v>
      </c>
      <c r="O230" s="88">
        <f t="shared" si="116"/>
        <v>0</v>
      </c>
      <c r="P230" s="88">
        <f t="shared" si="116"/>
        <v>0</v>
      </c>
      <c r="Q230" s="88">
        <f t="shared" si="116"/>
        <v>43600</v>
      </c>
      <c r="R230" s="88">
        <f t="shared" si="116"/>
        <v>43600</v>
      </c>
    </row>
    <row r="231" spans="1:18" ht="12.75" customHeight="1" hidden="1">
      <c r="A231" s="89">
        <v>3132</v>
      </c>
      <c r="B231" s="90" t="s">
        <v>46</v>
      </c>
      <c r="C231" s="91">
        <v>43600</v>
      </c>
      <c r="D231" s="91">
        <v>35900</v>
      </c>
      <c r="E231" s="91">
        <f>C231+D231</f>
        <v>79500</v>
      </c>
      <c r="F231" s="91"/>
      <c r="G231" s="91"/>
      <c r="H231" s="91">
        <v>0</v>
      </c>
      <c r="I231" s="91">
        <v>0</v>
      </c>
      <c r="J231" s="91">
        <v>19080</v>
      </c>
      <c r="K231" s="91">
        <v>0</v>
      </c>
      <c r="L231" s="91">
        <v>0</v>
      </c>
      <c r="M231" s="91">
        <v>60420</v>
      </c>
      <c r="N231" s="91">
        <v>0</v>
      </c>
      <c r="O231" s="91">
        <v>0</v>
      </c>
      <c r="P231" s="91">
        <v>0</v>
      </c>
      <c r="Q231" s="91">
        <f>C231*100%</f>
        <v>43600</v>
      </c>
      <c r="R231" s="91">
        <f>C231*100%</f>
        <v>43600</v>
      </c>
    </row>
    <row r="232" spans="1:18" ht="12.75" customHeight="1">
      <c r="A232" s="83">
        <v>32</v>
      </c>
      <c r="B232" s="84" t="s">
        <v>28</v>
      </c>
      <c r="C232" s="85">
        <f>C233</f>
        <v>10500</v>
      </c>
      <c r="D232" s="85">
        <f aca="true" t="shared" si="117" ref="D232:R233">D233</f>
        <v>0</v>
      </c>
      <c r="E232" s="85">
        <f t="shared" si="117"/>
        <v>10500</v>
      </c>
      <c r="F232" s="85">
        <f t="shared" si="117"/>
        <v>0</v>
      </c>
      <c r="G232" s="85">
        <f t="shared" si="117"/>
        <v>0</v>
      </c>
      <c r="H232" s="85">
        <f t="shared" si="117"/>
        <v>0</v>
      </c>
      <c r="I232" s="85">
        <f t="shared" si="117"/>
        <v>0</v>
      </c>
      <c r="J232" s="85">
        <f t="shared" si="117"/>
        <v>2520</v>
      </c>
      <c r="K232" s="85">
        <f t="shared" si="117"/>
        <v>0</v>
      </c>
      <c r="L232" s="85">
        <f t="shared" si="117"/>
        <v>0</v>
      </c>
      <c r="M232" s="85">
        <f t="shared" si="117"/>
        <v>7980</v>
      </c>
      <c r="N232" s="85">
        <f t="shared" si="117"/>
        <v>0</v>
      </c>
      <c r="O232" s="85">
        <f t="shared" si="117"/>
        <v>0</v>
      </c>
      <c r="P232" s="85">
        <f t="shared" si="117"/>
        <v>0</v>
      </c>
      <c r="Q232" s="85">
        <f t="shared" si="117"/>
        <v>10500</v>
      </c>
      <c r="R232" s="85">
        <f t="shared" si="117"/>
        <v>10500</v>
      </c>
    </row>
    <row r="233" spans="1:18" ht="12.75" customHeight="1">
      <c r="A233" s="86">
        <v>321</v>
      </c>
      <c r="B233" s="87" t="s">
        <v>29</v>
      </c>
      <c r="C233" s="88">
        <f>C234</f>
        <v>10500</v>
      </c>
      <c r="D233" s="88">
        <f t="shared" si="117"/>
        <v>0</v>
      </c>
      <c r="E233" s="88">
        <f t="shared" si="117"/>
        <v>10500</v>
      </c>
      <c r="F233" s="88">
        <f t="shared" si="117"/>
        <v>0</v>
      </c>
      <c r="G233" s="88">
        <f t="shared" si="117"/>
        <v>0</v>
      </c>
      <c r="H233" s="88">
        <f t="shared" si="117"/>
        <v>0</v>
      </c>
      <c r="I233" s="88">
        <f t="shared" si="117"/>
        <v>0</v>
      </c>
      <c r="J233" s="88">
        <f t="shared" si="117"/>
        <v>2520</v>
      </c>
      <c r="K233" s="88">
        <f t="shared" si="117"/>
        <v>0</v>
      </c>
      <c r="L233" s="88">
        <f t="shared" si="117"/>
        <v>0</v>
      </c>
      <c r="M233" s="88">
        <f t="shared" si="117"/>
        <v>7980</v>
      </c>
      <c r="N233" s="88">
        <f t="shared" si="117"/>
        <v>0</v>
      </c>
      <c r="O233" s="88">
        <f t="shared" si="117"/>
        <v>0</v>
      </c>
      <c r="P233" s="88">
        <f t="shared" si="117"/>
        <v>0</v>
      </c>
      <c r="Q233" s="88">
        <f t="shared" si="117"/>
        <v>10500</v>
      </c>
      <c r="R233" s="88">
        <f t="shared" si="117"/>
        <v>10500</v>
      </c>
    </row>
    <row r="234" spans="1:18" ht="12.75" customHeight="1" hidden="1">
      <c r="A234" s="89">
        <v>3212</v>
      </c>
      <c r="B234" s="90" t="s">
        <v>48</v>
      </c>
      <c r="C234" s="91">
        <v>10500</v>
      </c>
      <c r="D234" s="91"/>
      <c r="E234" s="91">
        <f>C234+D234</f>
        <v>10500</v>
      </c>
      <c r="F234" s="91"/>
      <c r="G234" s="91"/>
      <c r="H234" s="91">
        <v>0</v>
      </c>
      <c r="I234" s="91">
        <v>0</v>
      </c>
      <c r="J234" s="91">
        <v>2520</v>
      </c>
      <c r="K234" s="91">
        <v>0</v>
      </c>
      <c r="L234" s="91">
        <v>0</v>
      </c>
      <c r="M234" s="91">
        <v>7980</v>
      </c>
      <c r="N234" s="91">
        <v>0</v>
      </c>
      <c r="O234" s="91">
        <v>0</v>
      </c>
      <c r="P234" s="91">
        <v>0</v>
      </c>
      <c r="Q234" s="91">
        <f>C234*100%</f>
        <v>10500</v>
      </c>
      <c r="R234" s="91">
        <f>C234*100%</f>
        <v>10500</v>
      </c>
    </row>
    <row r="235" spans="1:18" ht="12.75" customHeight="1">
      <c r="A235" s="177" t="s">
        <v>136</v>
      </c>
      <c r="B235" s="178"/>
      <c r="C235" s="125">
        <f>C236</f>
        <v>5000</v>
      </c>
      <c r="D235" s="125">
        <f aca="true" t="shared" si="118" ref="D235:R235">D236</f>
        <v>0</v>
      </c>
      <c r="E235" s="125">
        <f t="shared" si="118"/>
        <v>5000</v>
      </c>
      <c r="F235" s="125">
        <f t="shared" si="118"/>
        <v>0</v>
      </c>
      <c r="G235" s="125">
        <f t="shared" si="118"/>
        <v>0</v>
      </c>
      <c r="H235" s="125">
        <f t="shared" si="118"/>
        <v>0</v>
      </c>
      <c r="I235" s="125">
        <f t="shared" si="118"/>
        <v>1000</v>
      </c>
      <c r="J235" s="125">
        <f t="shared" si="118"/>
        <v>4000</v>
      </c>
      <c r="K235" s="125">
        <f t="shared" si="118"/>
        <v>0</v>
      </c>
      <c r="L235" s="125">
        <f t="shared" si="118"/>
        <v>0</v>
      </c>
      <c r="M235" s="125">
        <f t="shared" si="118"/>
        <v>0</v>
      </c>
      <c r="N235" s="125">
        <f t="shared" si="118"/>
        <v>0</v>
      </c>
      <c r="O235" s="125">
        <f t="shared" si="118"/>
        <v>0</v>
      </c>
      <c r="P235" s="125">
        <f t="shared" si="118"/>
        <v>0</v>
      </c>
      <c r="Q235" s="125">
        <f t="shared" si="118"/>
        <v>5000</v>
      </c>
      <c r="R235" s="125">
        <f t="shared" si="118"/>
        <v>5000</v>
      </c>
    </row>
    <row r="236" spans="1:18" ht="12.75" customHeight="1">
      <c r="A236" s="126">
        <v>3</v>
      </c>
      <c r="B236" s="127" t="s">
        <v>23</v>
      </c>
      <c r="C236" s="128">
        <f>C237</f>
        <v>5000</v>
      </c>
      <c r="D236" s="128">
        <f aca="true" t="shared" si="119" ref="D236:R236">D237</f>
        <v>0</v>
      </c>
      <c r="E236" s="128">
        <f t="shared" si="119"/>
        <v>5000</v>
      </c>
      <c r="F236" s="128">
        <f t="shared" si="119"/>
        <v>0</v>
      </c>
      <c r="G236" s="128">
        <f t="shared" si="119"/>
        <v>0</v>
      </c>
      <c r="H236" s="128">
        <f t="shared" si="119"/>
        <v>0</v>
      </c>
      <c r="I236" s="128">
        <f t="shared" si="119"/>
        <v>1000</v>
      </c>
      <c r="J236" s="128">
        <f t="shared" si="119"/>
        <v>4000</v>
      </c>
      <c r="K236" s="128">
        <f t="shared" si="119"/>
        <v>0</v>
      </c>
      <c r="L236" s="128">
        <f t="shared" si="119"/>
        <v>0</v>
      </c>
      <c r="M236" s="128">
        <f t="shared" si="119"/>
        <v>0</v>
      </c>
      <c r="N236" s="128">
        <f t="shared" si="119"/>
        <v>0</v>
      </c>
      <c r="O236" s="128">
        <f t="shared" si="119"/>
        <v>0</v>
      </c>
      <c r="P236" s="128">
        <f t="shared" si="119"/>
        <v>0</v>
      </c>
      <c r="Q236" s="128">
        <f t="shared" si="119"/>
        <v>5000</v>
      </c>
      <c r="R236" s="128">
        <f t="shared" si="119"/>
        <v>5000</v>
      </c>
    </row>
    <row r="237" spans="1:18" ht="12.75" customHeight="1">
      <c r="A237" s="129">
        <v>32</v>
      </c>
      <c r="B237" s="130" t="s">
        <v>28</v>
      </c>
      <c r="C237" s="131">
        <f>C238</f>
        <v>5000</v>
      </c>
      <c r="D237" s="131">
        <f aca="true" t="shared" si="120" ref="D237:R237">D238</f>
        <v>0</v>
      </c>
      <c r="E237" s="131">
        <f t="shared" si="120"/>
        <v>5000</v>
      </c>
      <c r="F237" s="131">
        <f t="shared" si="120"/>
        <v>0</v>
      </c>
      <c r="G237" s="131">
        <f t="shared" si="120"/>
        <v>0</v>
      </c>
      <c r="H237" s="131">
        <f t="shared" si="120"/>
        <v>0</v>
      </c>
      <c r="I237" s="131">
        <f t="shared" si="120"/>
        <v>1000</v>
      </c>
      <c r="J237" s="131">
        <f t="shared" si="120"/>
        <v>4000</v>
      </c>
      <c r="K237" s="131">
        <f t="shared" si="120"/>
        <v>0</v>
      </c>
      <c r="L237" s="131">
        <f t="shared" si="120"/>
        <v>0</v>
      </c>
      <c r="M237" s="131">
        <f t="shared" si="120"/>
        <v>0</v>
      </c>
      <c r="N237" s="131">
        <f t="shared" si="120"/>
        <v>0</v>
      </c>
      <c r="O237" s="131">
        <f t="shared" si="120"/>
        <v>0</v>
      </c>
      <c r="P237" s="131">
        <f t="shared" si="120"/>
        <v>0</v>
      </c>
      <c r="Q237" s="131">
        <f t="shared" si="120"/>
        <v>5000</v>
      </c>
      <c r="R237" s="131">
        <f t="shared" si="120"/>
        <v>5000</v>
      </c>
    </row>
    <row r="238" spans="1:18" ht="12.75" customHeight="1">
      <c r="A238" s="132">
        <v>329</v>
      </c>
      <c r="B238" s="133" t="s">
        <v>32</v>
      </c>
      <c r="C238" s="134">
        <f>C239</f>
        <v>5000</v>
      </c>
      <c r="D238" s="134">
        <f aca="true" t="shared" si="121" ref="D238:R238">D239</f>
        <v>0</v>
      </c>
      <c r="E238" s="134">
        <f t="shared" si="121"/>
        <v>5000</v>
      </c>
      <c r="F238" s="134">
        <f t="shared" si="121"/>
        <v>0</v>
      </c>
      <c r="G238" s="134">
        <f t="shared" si="121"/>
        <v>0</v>
      </c>
      <c r="H238" s="134">
        <f t="shared" si="121"/>
        <v>0</v>
      </c>
      <c r="I238" s="134">
        <f t="shared" si="121"/>
        <v>1000</v>
      </c>
      <c r="J238" s="134">
        <f t="shared" si="121"/>
        <v>4000</v>
      </c>
      <c r="K238" s="134">
        <f t="shared" si="121"/>
        <v>0</v>
      </c>
      <c r="L238" s="134">
        <f t="shared" si="121"/>
        <v>0</v>
      </c>
      <c r="M238" s="134">
        <f t="shared" si="121"/>
        <v>0</v>
      </c>
      <c r="N238" s="134">
        <f t="shared" si="121"/>
        <v>0</v>
      </c>
      <c r="O238" s="134">
        <f t="shared" si="121"/>
        <v>0</v>
      </c>
      <c r="P238" s="134">
        <f t="shared" si="121"/>
        <v>0</v>
      </c>
      <c r="Q238" s="134">
        <f t="shared" si="121"/>
        <v>5000</v>
      </c>
      <c r="R238" s="134">
        <f t="shared" si="121"/>
        <v>5000</v>
      </c>
    </row>
    <row r="239" spans="1:18" ht="12.75" customHeight="1" hidden="1">
      <c r="A239" s="135">
        <v>3299</v>
      </c>
      <c r="B239" s="136" t="s">
        <v>32</v>
      </c>
      <c r="C239" s="91">
        <v>5000</v>
      </c>
      <c r="D239" s="137"/>
      <c r="E239" s="91">
        <f>C239+D239</f>
        <v>5000</v>
      </c>
      <c r="F239" s="137"/>
      <c r="G239" s="137"/>
      <c r="H239" s="137">
        <v>0</v>
      </c>
      <c r="I239" s="137">
        <v>1000</v>
      </c>
      <c r="J239" s="137">
        <v>4000</v>
      </c>
      <c r="K239" s="137">
        <v>0</v>
      </c>
      <c r="L239" s="137">
        <v>0</v>
      </c>
      <c r="M239" s="137">
        <v>0</v>
      </c>
      <c r="N239" s="137">
        <v>0</v>
      </c>
      <c r="O239" s="137">
        <v>0</v>
      </c>
      <c r="P239" s="137">
        <v>0</v>
      </c>
      <c r="Q239" s="91">
        <f>C239*100%</f>
        <v>5000</v>
      </c>
      <c r="R239" s="91">
        <f>C239*100%</f>
        <v>5000</v>
      </c>
    </row>
    <row r="240" spans="1:18" ht="24.75" customHeight="1">
      <c r="A240" s="176" t="s">
        <v>116</v>
      </c>
      <c r="B240" s="176"/>
      <c r="C240" s="96">
        <f>C241</f>
        <v>11000</v>
      </c>
      <c r="D240" s="96">
        <f>D241</f>
        <v>0</v>
      </c>
      <c r="E240" s="96">
        <f>E241</f>
        <v>11000</v>
      </c>
      <c r="F240" s="96">
        <f aca="true" t="shared" si="122" ref="F240:R240">F241</f>
        <v>-4000</v>
      </c>
      <c r="G240" s="96">
        <f t="shared" si="122"/>
        <v>7000</v>
      </c>
      <c r="H240" s="96">
        <f t="shared" si="122"/>
        <v>0</v>
      </c>
      <c r="I240" s="96">
        <f t="shared" si="122"/>
        <v>1000</v>
      </c>
      <c r="J240" s="96">
        <f t="shared" si="122"/>
        <v>0</v>
      </c>
      <c r="K240" s="96">
        <f t="shared" si="122"/>
        <v>0</v>
      </c>
      <c r="L240" s="96">
        <f t="shared" si="122"/>
        <v>10000</v>
      </c>
      <c r="M240" s="96">
        <f t="shared" si="122"/>
        <v>0</v>
      </c>
      <c r="N240" s="96">
        <f t="shared" si="122"/>
        <v>0</v>
      </c>
      <c r="O240" s="96">
        <f t="shared" si="122"/>
        <v>0</v>
      </c>
      <c r="P240" s="96">
        <f t="shared" si="122"/>
        <v>0</v>
      </c>
      <c r="Q240" s="96">
        <f t="shared" si="122"/>
        <v>11000</v>
      </c>
      <c r="R240" s="96">
        <f t="shared" si="122"/>
        <v>11000</v>
      </c>
    </row>
    <row r="241" spans="1:18" ht="12.75" customHeight="1">
      <c r="A241" s="99">
        <v>3</v>
      </c>
      <c r="B241" s="100" t="s">
        <v>23</v>
      </c>
      <c r="C241" s="82">
        <f aca="true" t="shared" si="123" ref="C241:R242">C242</f>
        <v>11000</v>
      </c>
      <c r="D241" s="82">
        <f t="shared" si="123"/>
        <v>0</v>
      </c>
      <c r="E241" s="82">
        <f t="shared" si="123"/>
        <v>11000</v>
      </c>
      <c r="F241" s="82">
        <f t="shared" si="123"/>
        <v>-4000</v>
      </c>
      <c r="G241" s="82">
        <f t="shared" si="123"/>
        <v>7000</v>
      </c>
      <c r="H241" s="82">
        <f t="shared" si="123"/>
        <v>0</v>
      </c>
      <c r="I241" s="82">
        <f t="shared" si="123"/>
        <v>1000</v>
      </c>
      <c r="J241" s="82">
        <f t="shared" si="123"/>
        <v>0</v>
      </c>
      <c r="K241" s="82">
        <f t="shared" si="123"/>
        <v>0</v>
      </c>
      <c r="L241" s="82">
        <f t="shared" si="123"/>
        <v>10000</v>
      </c>
      <c r="M241" s="82">
        <f t="shared" si="123"/>
        <v>0</v>
      </c>
      <c r="N241" s="82">
        <f t="shared" si="123"/>
        <v>0</v>
      </c>
      <c r="O241" s="82">
        <f t="shared" si="123"/>
        <v>0</v>
      </c>
      <c r="P241" s="82">
        <f t="shared" si="123"/>
        <v>0</v>
      </c>
      <c r="Q241" s="82">
        <f t="shared" si="123"/>
        <v>11000</v>
      </c>
      <c r="R241" s="82">
        <f t="shared" si="123"/>
        <v>11000</v>
      </c>
    </row>
    <row r="242" spans="1:18" ht="12.75" customHeight="1">
      <c r="A242" s="97">
        <v>32</v>
      </c>
      <c r="B242" s="98" t="s">
        <v>28</v>
      </c>
      <c r="C242" s="85">
        <f t="shared" si="123"/>
        <v>11000</v>
      </c>
      <c r="D242" s="85">
        <f t="shared" si="123"/>
        <v>0</v>
      </c>
      <c r="E242" s="85">
        <f t="shared" si="123"/>
        <v>11000</v>
      </c>
      <c r="F242" s="85">
        <f t="shared" si="123"/>
        <v>-4000</v>
      </c>
      <c r="G242" s="85">
        <f t="shared" si="123"/>
        <v>7000</v>
      </c>
      <c r="H242" s="85">
        <f t="shared" si="123"/>
        <v>0</v>
      </c>
      <c r="I242" s="85">
        <f t="shared" si="123"/>
        <v>1000</v>
      </c>
      <c r="J242" s="85">
        <f t="shared" si="123"/>
        <v>0</v>
      </c>
      <c r="K242" s="85">
        <f t="shared" si="123"/>
        <v>0</v>
      </c>
      <c r="L242" s="85">
        <f t="shared" si="123"/>
        <v>10000</v>
      </c>
      <c r="M242" s="85">
        <f t="shared" si="123"/>
        <v>0</v>
      </c>
      <c r="N242" s="85">
        <f t="shared" si="123"/>
        <v>0</v>
      </c>
      <c r="O242" s="85">
        <f t="shared" si="123"/>
        <v>0</v>
      </c>
      <c r="P242" s="85">
        <f t="shared" si="123"/>
        <v>0</v>
      </c>
      <c r="Q242" s="85">
        <f t="shared" si="123"/>
        <v>11000</v>
      </c>
      <c r="R242" s="85">
        <f t="shared" si="123"/>
        <v>11000</v>
      </c>
    </row>
    <row r="243" spans="1:18" ht="23.25" customHeight="1">
      <c r="A243" s="86">
        <v>324</v>
      </c>
      <c r="B243" s="87" t="s">
        <v>64</v>
      </c>
      <c r="C243" s="88">
        <f aca="true" t="shared" si="124" ref="C243:R243">C244</f>
        <v>11000</v>
      </c>
      <c r="D243" s="88">
        <f t="shared" si="124"/>
        <v>0</v>
      </c>
      <c r="E243" s="88">
        <f t="shared" si="124"/>
        <v>11000</v>
      </c>
      <c r="F243" s="88">
        <f t="shared" si="124"/>
        <v>-4000</v>
      </c>
      <c r="G243" s="88">
        <f t="shared" si="124"/>
        <v>7000</v>
      </c>
      <c r="H243" s="88">
        <f t="shared" si="124"/>
        <v>0</v>
      </c>
      <c r="I243" s="88">
        <f t="shared" si="124"/>
        <v>1000</v>
      </c>
      <c r="J243" s="88">
        <f t="shared" si="124"/>
        <v>0</v>
      </c>
      <c r="K243" s="88">
        <f t="shared" si="124"/>
        <v>0</v>
      </c>
      <c r="L243" s="88">
        <f t="shared" si="124"/>
        <v>10000</v>
      </c>
      <c r="M243" s="88">
        <f t="shared" si="124"/>
        <v>0</v>
      </c>
      <c r="N243" s="88">
        <f t="shared" si="124"/>
        <v>0</v>
      </c>
      <c r="O243" s="88">
        <f t="shared" si="124"/>
        <v>0</v>
      </c>
      <c r="P243" s="88">
        <f t="shared" si="124"/>
        <v>0</v>
      </c>
      <c r="Q243" s="88">
        <f t="shared" si="124"/>
        <v>11000</v>
      </c>
      <c r="R243" s="88">
        <f t="shared" si="124"/>
        <v>11000</v>
      </c>
    </row>
    <row r="244" spans="1:18" ht="27" customHeight="1" hidden="1">
      <c r="A244" s="89">
        <v>3241</v>
      </c>
      <c r="B244" s="90" t="s">
        <v>65</v>
      </c>
      <c r="C244" s="91">
        <v>11000</v>
      </c>
      <c r="D244" s="91"/>
      <c r="E244" s="91">
        <f>C244+D244</f>
        <v>11000</v>
      </c>
      <c r="F244" s="91">
        <v>-4000</v>
      </c>
      <c r="G244" s="91">
        <f>E244+F244</f>
        <v>7000</v>
      </c>
      <c r="H244" s="91">
        <v>0</v>
      </c>
      <c r="I244" s="91">
        <v>1000</v>
      </c>
      <c r="J244" s="91">
        <v>0</v>
      </c>
      <c r="K244" s="91">
        <v>0</v>
      </c>
      <c r="L244" s="91">
        <v>10000</v>
      </c>
      <c r="M244" s="91">
        <v>0</v>
      </c>
      <c r="N244" s="91">
        <v>0</v>
      </c>
      <c r="O244" s="91">
        <v>0</v>
      </c>
      <c r="P244" s="91">
        <v>0</v>
      </c>
      <c r="Q244" s="91">
        <f>C244*100%</f>
        <v>11000</v>
      </c>
      <c r="R244" s="91">
        <f>C244*100%</f>
        <v>11000</v>
      </c>
    </row>
    <row r="245" spans="1:18" s="5" customFormat="1" ht="12.75">
      <c r="A245" s="104" t="s">
        <v>117</v>
      </c>
      <c r="B245" s="105"/>
      <c r="C245" s="96">
        <f aca="true" t="shared" si="125" ref="C245:G246">C246</f>
        <v>62500</v>
      </c>
      <c r="D245" s="96">
        <f t="shared" si="125"/>
        <v>42000</v>
      </c>
      <c r="E245" s="96">
        <f t="shared" si="125"/>
        <v>104500</v>
      </c>
      <c r="F245" s="96">
        <f t="shared" si="125"/>
        <v>66400</v>
      </c>
      <c r="G245" s="96">
        <f t="shared" si="125"/>
        <v>163900</v>
      </c>
      <c r="H245" s="96">
        <f aca="true" t="shared" si="126" ref="H245:R245">H246</f>
        <v>0</v>
      </c>
      <c r="I245" s="96">
        <f t="shared" si="126"/>
        <v>16500</v>
      </c>
      <c r="J245" s="96">
        <f t="shared" si="126"/>
        <v>15000</v>
      </c>
      <c r="K245" s="96">
        <f>K246</f>
        <v>7000</v>
      </c>
      <c r="L245" s="96">
        <f>L246</f>
        <v>0</v>
      </c>
      <c r="M245" s="96">
        <f t="shared" si="126"/>
        <v>53000</v>
      </c>
      <c r="N245" s="96">
        <f t="shared" si="126"/>
        <v>10000</v>
      </c>
      <c r="O245" s="96">
        <f t="shared" si="126"/>
        <v>3000</v>
      </c>
      <c r="P245" s="96">
        <v>0</v>
      </c>
      <c r="Q245" s="96">
        <f t="shared" si="126"/>
        <v>62500</v>
      </c>
      <c r="R245" s="96">
        <f t="shared" si="126"/>
        <v>62500</v>
      </c>
    </row>
    <row r="246" spans="1:18" s="5" customFormat="1" ht="22.5">
      <c r="A246" s="80">
        <v>4</v>
      </c>
      <c r="B246" s="81" t="s">
        <v>36</v>
      </c>
      <c r="C246" s="82">
        <f t="shared" si="125"/>
        <v>62500</v>
      </c>
      <c r="D246" s="82">
        <f t="shared" si="125"/>
        <v>42000</v>
      </c>
      <c r="E246" s="82">
        <f t="shared" si="125"/>
        <v>104500</v>
      </c>
      <c r="F246" s="82">
        <f t="shared" si="125"/>
        <v>66400</v>
      </c>
      <c r="G246" s="82">
        <f t="shared" si="125"/>
        <v>163900</v>
      </c>
      <c r="H246" s="82">
        <f aca="true" t="shared" si="127" ref="H246:Q246">H247</f>
        <v>0</v>
      </c>
      <c r="I246" s="82">
        <f t="shared" si="127"/>
        <v>16500</v>
      </c>
      <c r="J246" s="82">
        <f t="shared" si="127"/>
        <v>15000</v>
      </c>
      <c r="K246" s="82">
        <f>K247</f>
        <v>7000</v>
      </c>
      <c r="L246" s="82">
        <f>L247</f>
        <v>0</v>
      </c>
      <c r="M246" s="82">
        <f t="shared" si="127"/>
        <v>53000</v>
      </c>
      <c r="N246" s="82">
        <f t="shared" si="127"/>
        <v>10000</v>
      </c>
      <c r="O246" s="82">
        <f>O247</f>
        <v>3000</v>
      </c>
      <c r="P246" s="82">
        <v>0</v>
      </c>
      <c r="Q246" s="82">
        <f t="shared" si="127"/>
        <v>62500</v>
      </c>
      <c r="R246" s="82">
        <f>R247</f>
        <v>62500</v>
      </c>
    </row>
    <row r="247" spans="1:18" s="5" customFormat="1" ht="22.5">
      <c r="A247" s="83">
        <v>42</v>
      </c>
      <c r="B247" s="84" t="s">
        <v>37</v>
      </c>
      <c r="C247" s="85">
        <f>C248+C254</f>
        <v>62500</v>
      </c>
      <c r="D247" s="85">
        <f>D248+D254</f>
        <v>42000</v>
      </c>
      <c r="E247" s="85">
        <f>E248+E254</f>
        <v>104500</v>
      </c>
      <c r="F247" s="85">
        <f>F248+F254</f>
        <v>66400</v>
      </c>
      <c r="G247" s="85">
        <f>G248+G254</f>
        <v>163900</v>
      </c>
      <c r="H247" s="85">
        <f aca="true" t="shared" si="128" ref="H247:N247">H248+H254</f>
        <v>0</v>
      </c>
      <c r="I247" s="85">
        <f t="shared" si="128"/>
        <v>16500</v>
      </c>
      <c r="J247" s="85">
        <f t="shared" si="128"/>
        <v>15000</v>
      </c>
      <c r="K247" s="85">
        <f>K248+K254</f>
        <v>7000</v>
      </c>
      <c r="L247" s="85">
        <f>L248+L254</f>
        <v>0</v>
      </c>
      <c r="M247" s="85">
        <f t="shared" si="128"/>
        <v>53000</v>
      </c>
      <c r="N247" s="85">
        <f t="shared" si="128"/>
        <v>10000</v>
      </c>
      <c r="O247" s="85">
        <f>O248+O254</f>
        <v>3000</v>
      </c>
      <c r="P247" s="85">
        <v>0</v>
      </c>
      <c r="Q247" s="85">
        <f>Q248+Q254</f>
        <v>62500</v>
      </c>
      <c r="R247" s="85">
        <f>R248+R254</f>
        <v>62500</v>
      </c>
    </row>
    <row r="248" spans="1:18" ht="12.75">
      <c r="A248" s="86">
        <v>422</v>
      </c>
      <c r="B248" s="87" t="s">
        <v>35</v>
      </c>
      <c r="C248" s="88">
        <f>SUM(C249:C253)</f>
        <v>50500</v>
      </c>
      <c r="D248" s="88">
        <f aca="true" t="shared" si="129" ref="D248:R248">SUM(D249:D253)</f>
        <v>34000</v>
      </c>
      <c r="E248" s="88">
        <f t="shared" si="129"/>
        <v>84500</v>
      </c>
      <c r="F248" s="88">
        <f t="shared" si="129"/>
        <v>66400</v>
      </c>
      <c r="G248" s="88">
        <f t="shared" si="129"/>
        <v>143900</v>
      </c>
      <c r="H248" s="88">
        <f t="shared" si="129"/>
        <v>0</v>
      </c>
      <c r="I248" s="88">
        <f t="shared" si="129"/>
        <v>13500</v>
      </c>
      <c r="J248" s="88">
        <f t="shared" si="129"/>
        <v>13000</v>
      </c>
      <c r="K248" s="88">
        <f t="shared" si="129"/>
        <v>0</v>
      </c>
      <c r="L248" s="88">
        <f t="shared" si="129"/>
        <v>0</v>
      </c>
      <c r="M248" s="88">
        <f t="shared" si="129"/>
        <v>45000</v>
      </c>
      <c r="N248" s="88">
        <f t="shared" si="129"/>
        <v>10000</v>
      </c>
      <c r="O248" s="88">
        <f t="shared" si="129"/>
        <v>3000</v>
      </c>
      <c r="P248" s="88">
        <f t="shared" si="129"/>
        <v>0</v>
      </c>
      <c r="Q248" s="88">
        <f t="shared" si="129"/>
        <v>50500</v>
      </c>
      <c r="R248" s="88">
        <f t="shared" si="129"/>
        <v>50500</v>
      </c>
    </row>
    <row r="249" spans="1:18" ht="12.75" hidden="1">
      <c r="A249" s="89">
        <v>4221</v>
      </c>
      <c r="B249" s="90" t="s">
        <v>71</v>
      </c>
      <c r="C249" s="91">
        <v>27000</v>
      </c>
      <c r="D249" s="91">
        <v>-4000</v>
      </c>
      <c r="E249" s="91">
        <f>C249+D249</f>
        <v>23000</v>
      </c>
      <c r="F249" s="91">
        <v>68400</v>
      </c>
      <c r="G249" s="91">
        <f>E249+F249</f>
        <v>91400</v>
      </c>
      <c r="H249" s="91">
        <v>0</v>
      </c>
      <c r="I249" s="91">
        <v>5000</v>
      </c>
      <c r="J249" s="91">
        <v>5000</v>
      </c>
      <c r="K249" s="91">
        <v>0</v>
      </c>
      <c r="L249" s="91">
        <v>0</v>
      </c>
      <c r="M249" s="91">
        <v>5000</v>
      </c>
      <c r="N249" s="91">
        <v>5000</v>
      </c>
      <c r="O249" s="91">
        <v>3000</v>
      </c>
      <c r="P249" s="91">
        <v>0</v>
      </c>
      <c r="Q249" s="91">
        <f>C249*100%</f>
        <v>27000</v>
      </c>
      <c r="R249" s="91">
        <f>C249*100%</f>
        <v>27000</v>
      </c>
    </row>
    <row r="250" spans="1:18" ht="12.75" hidden="1">
      <c r="A250" s="89">
        <v>4222</v>
      </c>
      <c r="B250" s="90" t="s">
        <v>72</v>
      </c>
      <c r="C250" s="91">
        <v>500</v>
      </c>
      <c r="D250" s="91"/>
      <c r="E250" s="91">
        <f>C250+D250</f>
        <v>500</v>
      </c>
      <c r="F250" s="91">
        <v>0</v>
      </c>
      <c r="G250" s="91">
        <f>E250+F250</f>
        <v>500</v>
      </c>
      <c r="H250" s="91">
        <v>0</v>
      </c>
      <c r="I250" s="91">
        <v>500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1">
        <f>C250*100%</f>
        <v>500</v>
      </c>
      <c r="R250" s="91">
        <f>C250*100%</f>
        <v>500</v>
      </c>
    </row>
    <row r="251" spans="1:18" ht="12.75" hidden="1">
      <c r="A251" s="89">
        <v>4223</v>
      </c>
      <c r="B251" s="90" t="s">
        <v>97</v>
      </c>
      <c r="C251" s="91">
        <v>1000</v>
      </c>
      <c r="D251" s="91"/>
      <c r="E251" s="91">
        <f>C251+D251</f>
        <v>1000</v>
      </c>
      <c r="F251" s="91">
        <v>-4500</v>
      </c>
      <c r="G251" s="91">
        <f>E251+F251</f>
        <v>-3500</v>
      </c>
      <c r="H251" s="91">
        <v>0</v>
      </c>
      <c r="I251" s="91">
        <v>1000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1">
        <f>C251*100%</f>
        <v>1000</v>
      </c>
      <c r="R251" s="91">
        <f>C251*100%</f>
        <v>1000</v>
      </c>
    </row>
    <row r="252" spans="1:18" ht="12.75" hidden="1">
      <c r="A252" s="89">
        <v>4226</v>
      </c>
      <c r="B252" s="90" t="s">
        <v>123</v>
      </c>
      <c r="C252" s="91">
        <v>7000</v>
      </c>
      <c r="D252" s="91"/>
      <c r="E252" s="91">
        <f>C252+D252</f>
        <v>7000</v>
      </c>
      <c r="F252" s="91"/>
      <c r="G252" s="91"/>
      <c r="H252" s="91">
        <v>0</v>
      </c>
      <c r="I252" s="91">
        <v>2000</v>
      </c>
      <c r="J252" s="91">
        <v>0</v>
      </c>
      <c r="K252" s="91">
        <v>0</v>
      </c>
      <c r="L252" s="91">
        <v>0</v>
      </c>
      <c r="M252" s="91">
        <v>0</v>
      </c>
      <c r="N252" s="91">
        <v>5000</v>
      </c>
      <c r="O252" s="91">
        <v>0</v>
      </c>
      <c r="P252" s="91">
        <v>0</v>
      </c>
      <c r="Q252" s="91">
        <f>C252*100%</f>
        <v>7000</v>
      </c>
      <c r="R252" s="91">
        <f>C252*100%</f>
        <v>7000</v>
      </c>
    </row>
    <row r="253" spans="1:18" s="5" customFormat="1" ht="22.5" hidden="1">
      <c r="A253" s="89">
        <v>4227</v>
      </c>
      <c r="B253" s="90" t="s">
        <v>73</v>
      </c>
      <c r="C253" s="91">
        <v>15000</v>
      </c>
      <c r="D253" s="91">
        <v>38000</v>
      </c>
      <c r="E253" s="91">
        <f>C253+D253</f>
        <v>53000</v>
      </c>
      <c r="F253" s="91">
        <v>2500</v>
      </c>
      <c r="G253" s="91">
        <f>E253+F253</f>
        <v>55500</v>
      </c>
      <c r="H253" s="91">
        <v>0</v>
      </c>
      <c r="I253" s="91">
        <v>5000</v>
      </c>
      <c r="J253" s="91">
        <v>8000</v>
      </c>
      <c r="K253" s="91">
        <v>0</v>
      </c>
      <c r="L253" s="91">
        <v>0</v>
      </c>
      <c r="M253" s="91">
        <v>40000</v>
      </c>
      <c r="N253" s="91">
        <v>0</v>
      </c>
      <c r="O253" s="91">
        <v>0</v>
      </c>
      <c r="P253" s="91">
        <v>0</v>
      </c>
      <c r="Q253" s="91">
        <f>C253*100%</f>
        <v>15000</v>
      </c>
      <c r="R253" s="91">
        <f>C253*100%</f>
        <v>15000</v>
      </c>
    </row>
    <row r="254" spans="1:18" ht="22.5">
      <c r="A254" s="86">
        <v>424</v>
      </c>
      <c r="B254" s="87" t="s">
        <v>38</v>
      </c>
      <c r="C254" s="88">
        <f>C255</f>
        <v>12000</v>
      </c>
      <c r="D254" s="88">
        <f>D255</f>
        <v>8000</v>
      </c>
      <c r="E254" s="88">
        <f>E255</f>
        <v>20000</v>
      </c>
      <c r="F254" s="88">
        <f>F255</f>
        <v>0</v>
      </c>
      <c r="G254" s="88">
        <f>G255</f>
        <v>20000</v>
      </c>
      <c r="H254" s="88">
        <f aca="true" t="shared" si="130" ref="H254:R254">H255</f>
        <v>0</v>
      </c>
      <c r="I254" s="88">
        <f t="shared" si="130"/>
        <v>3000</v>
      </c>
      <c r="J254" s="88">
        <f t="shared" si="130"/>
        <v>2000</v>
      </c>
      <c r="K254" s="88">
        <f>K255</f>
        <v>7000</v>
      </c>
      <c r="L254" s="88">
        <f>L255</f>
        <v>0</v>
      </c>
      <c r="M254" s="88">
        <f t="shared" si="130"/>
        <v>8000</v>
      </c>
      <c r="N254" s="88">
        <f t="shared" si="130"/>
        <v>0</v>
      </c>
      <c r="O254" s="88">
        <f t="shared" si="130"/>
        <v>0</v>
      </c>
      <c r="P254" s="88">
        <v>0</v>
      </c>
      <c r="Q254" s="88">
        <f t="shared" si="130"/>
        <v>12000</v>
      </c>
      <c r="R254" s="88">
        <f t="shared" si="130"/>
        <v>12000</v>
      </c>
    </row>
    <row r="255" spans="1:18" ht="12.75" hidden="1">
      <c r="A255" s="89">
        <v>4241</v>
      </c>
      <c r="B255" s="90" t="s">
        <v>74</v>
      </c>
      <c r="C255" s="91">
        <v>12000</v>
      </c>
      <c r="D255" s="91">
        <v>8000</v>
      </c>
      <c r="E255" s="91">
        <f>C255+D255</f>
        <v>20000</v>
      </c>
      <c r="F255" s="91">
        <v>0</v>
      </c>
      <c r="G255" s="91">
        <f>E255+F255</f>
        <v>20000</v>
      </c>
      <c r="H255" s="91">
        <v>0</v>
      </c>
      <c r="I255" s="91">
        <v>3000</v>
      </c>
      <c r="J255" s="91">
        <v>2000</v>
      </c>
      <c r="K255" s="91">
        <v>7000</v>
      </c>
      <c r="L255" s="91">
        <v>0</v>
      </c>
      <c r="M255" s="91">
        <v>8000</v>
      </c>
      <c r="N255" s="91">
        <v>0</v>
      </c>
      <c r="O255" s="91">
        <v>0</v>
      </c>
      <c r="P255" s="91">
        <v>0</v>
      </c>
      <c r="Q255" s="91">
        <f>C255*100%</f>
        <v>12000</v>
      </c>
      <c r="R255" s="91">
        <f>C255*100%</f>
        <v>12000</v>
      </c>
    </row>
    <row r="256" spans="1:18" ht="25.5" customHeight="1">
      <c r="A256" s="168" t="s">
        <v>124</v>
      </c>
      <c r="B256" s="168"/>
      <c r="C256" s="96">
        <f>C257+C261</f>
        <v>740000</v>
      </c>
      <c r="D256" s="96">
        <f aca="true" t="shared" si="131" ref="D256:R256">D257+D261</f>
        <v>4000</v>
      </c>
      <c r="E256" s="96">
        <f t="shared" si="131"/>
        <v>744000</v>
      </c>
      <c r="F256" s="96">
        <f t="shared" si="131"/>
        <v>0</v>
      </c>
      <c r="G256" s="96">
        <f t="shared" si="131"/>
        <v>322000</v>
      </c>
      <c r="H256" s="96">
        <f t="shared" si="131"/>
        <v>0</v>
      </c>
      <c r="I256" s="96">
        <f t="shared" si="131"/>
        <v>4000</v>
      </c>
      <c r="J256" s="96">
        <f t="shared" si="131"/>
        <v>0</v>
      </c>
      <c r="K256" s="96">
        <f t="shared" si="131"/>
        <v>420000</v>
      </c>
      <c r="L256" s="96">
        <f t="shared" si="131"/>
        <v>0</v>
      </c>
      <c r="M256" s="96">
        <f t="shared" si="131"/>
        <v>320000</v>
      </c>
      <c r="N256" s="96">
        <f t="shared" si="131"/>
        <v>0</v>
      </c>
      <c r="O256" s="96">
        <f t="shared" si="131"/>
        <v>0</v>
      </c>
      <c r="P256" s="96">
        <f t="shared" si="131"/>
        <v>0</v>
      </c>
      <c r="Q256" s="96">
        <f t="shared" si="131"/>
        <v>740000</v>
      </c>
      <c r="R256" s="96">
        <f t="shared" si="131"/>
        <v>740000</v>
      </c>
    </row>
    <row r="257" spans="1:18" ht="12.75">
      <c r="A257" s="99">
        <v>3</v>
      </c>
      <c r="B257" s="100" t="s">
        <v>23</v>
      </c>
      <c r="C257" s="82">
        <f>C258</f>
        <v>320000</v>
      </c>
      <c r="D257" s="82">
        <f aca="true" t="shared" si="132" ref="D257:R259">D258</f>
        <v>2000</v>
      </c>
      <c r="E257" s="82">
        <f t="shared" si="132"/>
        <v>322000</v>
      </c>
      <c r="F257" s="82">
        <f t="shared" si="132"/>
        <v>0</v>
      </c>
      <c r="G257" s="82">
        <f t="shared" si="132"/>
        <v>322000</v>
      </c>
      <c r="H257" s="82">
        <f t="shared" si="132"/>
        <v>0</v>
      </c>
      <c r="I257" s="82">
        <f t="shared" si="132"/>
        <v>2000</v>
      </c>
      <c r="J257" s="82">
        <f t="shared" si="132"/>
        <v>0</v>
      </c>
      <c r="K257" s="82">
        <f t="shared" si="132"/>
        <v>0</v>
      </c>
      <c r="L257" s="82">
        <f t="shared" si="132"/>
        <v>0</v>
      </c>
      <c r="M257" s="82">
        <f t="shared" si="132"/>
        <v>320000</v>
      </c>
      <c r="N257" s="82">
        <f t="shared" si="132"/>
        <v>0</v>
      </c>
      <c r="O257" s="82">
        <f t="shared" si="132"/>
        <v>0</v>
      </c>
      <c r="P257" s="82">
        <f t="shared" si="132"/>
        <v>0</v>
      </c>
      <c r="Q257" s="82">
        <f t="shared" si="132"/>
        <v>320000</v>
      </c>
      <c r="R257" s="82">
        <f t="shared" si="132"/>
        <v>320000</v>
      </c>
    </row>
    <row r="258" spans="1:18" ht="33.75">
      <c r="A258" s="83">
        <v>37</v>
      </c>
      <c r="B258" s="84" t="s">
        <v>103</v>
      </c>
      <c r="C258" s="85">
        <f>C259</f>
        <v>320000</v>
      </c>
      <c r="D258" s="85">
        <f t="shared" si="132"/>
        <v>2000</v>
      </c>
      <c r="E258" s="85">
        <f t="shared" si="132"/>
        <v>322000</v>
      </c>
      <c r="F258" s="85">
        <f t="shared" si="132"/>
        <v>0</v>
      </c>
      <c r="G258" s="85">
        <f t="shared" si="132"/>
        <v>322000</v>
      </c>
      <c r="H258" s="85">
        <f t="shared" si="132"/>
        <v>0</v>
      </c>
      <c r="I258" s="85">
        <f t="shared" si="132"/>
        <v>2000</v>
      </c>
      <c r="J258" s="85">
        <f t="shared" si="132"/>
        <v>0</v>
      </c>
      <c r="K258" s="85">
        <f t="shared" si="132"/>
        <v>0</v>
      </c>
      <c r="L258" s="85">
        <f t="shared" si="132"/>
        <v>0</v>
      </c>
      <c r="M258" s="85">
        <f t="shared" si="132"/>
        <v>320000</v>
      </c>
      <c r="N258" s="85">
        <f t="shared" si="132"/>
        <v>0</v>
      </c>
      <c r="O258" s="85">
        <f t="shared" si="132"/>
        <v>0</v>
      </c>
      <c r="P258" s="85">
        <f t="shared" si="132"/>
        <v>0</v>
      </c>
      <c r="Q258" s="85">
        <f t="shared" si="132"/>
        <v>320000</v>
      </c>
      <c r="R258" s="85">
        <f t="shared" si="132"/>
        <v>320000</v>
      </c>
    </row>
    <row r="259" spans="1:18" ht="22.5">
      <c r="A259" s="86">
        <v>372</v>
      </c>
      <c r="B259" s="87" t="s">
        <v>104</v>
      </c>
      <c r="C259" s="88">
        <f>C260</f>
        <v>320000</v>
      </c>
      <c r="D259" s="88">
        <f t="shared" si="132"/>
        <v>2000</v>
      </c>
      <c r="E259" s="88">
        <f t="shared" si="132"/>
        <v>322000</v>
      </c>
      <c r="F259" s="88">
        <f t="shared" si="132"/>
        <v>0</v>
      </c>
      <c r="G259" s="88">
        <f t="shared" si="132"/>
        <v>322000</v>
      </c>
      <c r="H259" s="88">
        <f t="shared" si="132"/>
        <v>0</v>
      </c>
      <c r="I259" s="88">
        <f t="shared" si="132"/>
        <v>2000</v>
      </c>
      <c r="J259" s="88">
        <f t="shared" si="132"/>
        <v>0</v>
      </c>
      <c r="K259" s="88">
        <f t="shared" si="132"/>
        <v>0</v>
      </c>
      <c r="L259" s="88">
        <f t="shared" si="132"/>
        <v>0</v>
      </c>
      <c r="M259" s="88">
        <f t="shared" si="132"/>
        <v>320000</v>
      </c>
      <c r="N259" s="88">
        <f t="shared" si="132"/>
        <v>0</v>
      </c>
      <c r="O259" s="88">
        <f t="shared" si="132"/>
        <v>0</v>
      </c>
      <c r="P259" s="88">
        <f t="shared" si="132"/>
        <v>0</v>
      </c>
      <c r="Q259" s="88">
        <f t="shared" si="132"/>
        <v>320000</v>
      </c>
      <c r="R259" s="88">
        <f t="shared" si="132"/>
        <v>320000</v>
      </c>
    </row>
    <row r="260" spans="1:18" ht="22.5" hidden="1">
      <c r="A260" s="89">
        <v>3722</v>
      </c>
      <c r="B260" s="90" t="s">
        <v>105</v>
      </c>
      <c r="C260" s="91">
        <v>320000</v>
      </c>
      <c r="D260" s="91">
        <v>2000</v>
      </c>
      <c r="E260" s="91">
        <f>C260+D260</f>
        <v>322000</v>
      </c>
      <c r="F260" s="91">
        <v>0</v>
      </c>
      <c r="G260" s="91">
        <f>E260+F260</f>
        <v>322000</v>
      </c>
      <c r="H260" s="91">
        <v>0</v>
      </c>
      <c r="I260" s="91">
        <v>2000</v>
      </c>
      <c r="J260" s="91">
        <v>0</v>
      </c>
      <c r="K260" s="91">
        <v>0</v>
      </c>
      <c r="L260" s="91">
        <v>0</v>
      </c>
      <c r="M260" s="91">
        <v>320000</v>
      </c>
      <c r="N260" s="91">
        <v>0</v>
      </c>
      <c r="O260" s="91">
        <v>0</v>
      </c>
      <c r="P260" s="91">
        <v>0</v>
      </c>
      <c r="Q260" s="91">
        <f>C260*100%</f>
        <v>320000</v>
      </c>
      <c r="R260" s="91">
        <f>C260*100%</f>
        <v>320000</v>
      </c>
    </row>
    <row r="261" spans="1:18" ht="22.5">
      <c r="A261" s="80">
        <v>4</v>
      </c>
      <c r="B261" s="81" t="s">
        <v>36</v>
      </c>
      <c r="C261" s="82">
        <f>C262</f>
        <v>420000</v>
      </c>
      <c r="D261" s="82">
        <f aca="true" t="shared" si="133" ref="D261:R263">D262</f>
        <v>2000</v>
      </c>
      <c r="E261" s="82">
        <f t="shared" si="133"/>
        <v>422000</v>
      </c>
      <c r="F261" s="82">
        <f t="shared" si="133"/>
        <v>0</v>
      </c>
      <c r="G261" s="82">
        <f t="shared" si="133"/>
        <v>0</v>
      </c>
      <c r="H261" s="82">
        <f t="shared" si="133"/>
        <v>0</v>
      </c>
      <c r="I261" s="82">
        <f t="shared" si="133"/>
        <v>2000</v>
      </c>
      <c r="J261" s="82">
        <f t="shared" si="133"/>
        <v>0</v>
      </c>
      <c r="K261" s="82">
        <f t="shared" si="133"/>
        <v>420000</v>
      </c>
      <c r="L261" s="82">
        <f t="shared" si="133"/>
        <v>0</v>
      </c>
      <c r="M261" s="82">
        <f t="shared" si="133"/>
        <v>0</v>
      </c>
      <c r="N261" s="82">
        <f t="shared" si="133"/>
        <v>0</v>
      </c>
      <c r="O261" s="82">
        <f t="shared" si="133"/>
        <v>0</v>
      </c>
      <c r="P261" s="82">
        <f t="shared" si="133"/>
        <v>0</v>
      </c>
      <c r="Q261" s="82">
        <f t="shared" si="133"/>
        <v>420000</v>
      </c>
      <c r="R261" s="82">
        <f t="shared" si="133"/>
        <v>420000</v>
      </c>
    </row>
    <row r="262" spans="1:18" ht="22.5">
      <c r="A262" s="83">
        <v>42</v>
      </c>
      <c r="B262" s="84" t="s">
        <v>37</v>
      </c>
      <c r="C262" s="85">
        <f>C263</f>
        <v>420000</v>
      </c>
      <c r="D262" s="85">
        <f t="shared" si="133"/>
        <v>2000</v>
      </c>
      <c r="E262" s="85">
        <f t="shared" si="133"/>
        <v>422000</v>
      </c>
      <c r="F262" s="85">
        <f t="shared" si="133"/>
        <v>0</v>
      </c>
      <c r="G262" s="85">
        <f t="shared" si="133"/>
        <v>0</v>
      </c>
      <c r="H262" s="85">
        <f t="shared" si="133"/>
        <v>0</v>
      </c>
      <c r="I262" s="85">
        <f t="shared" si="133"/>
        <v>2000</v>
      </c>
      <c r="J262" s="85">
        <f t="shared" si="133"/>
        <v>0</v>
      </c>
      <c r="K262" s="85">
        <f t="shared" si="133"/>
        <v>420000</v>
      </c>
      <c r="L262" s="85">
        <f t="shared" si="133"/>
        <v>0</v>
      </c>
      <c r="M262" s="85">
        <f t="shared" si="133"/>
        <v>0</v>
      </c>
      <c r="N262" s="85">
        <f t="shared" si="133"/>
        <v>0</v>
      </c>
      <c r="O262" s="85">
        <f t="shared" si="133"/>
        <v>0</v>
      </c>
      <c r="P262" s="85">
        <f t="shared" si="133"/>
        <v>0</v>
      </c>
      <c r="Q262" s="85">
        <f t="shared" si="133"/>
        <v>420000</v>
      </c>
      <c r="R262" s="85">
        <f t="shared" si="133"/>
        <v>420000</v>
      </c>
    </row>
    <row r="263" spans="1:18" ht="22.5">
      <c r="A263" s="86">
        <v>424</v>
      </c>
      <c r="B263" s="87" t="s">
        <v>38</v>
      </c>
      <c r="C263" s="88">
        <f>C264</f>
        <v>420000</v>
      </c>
      <c r="D263" s="88">
        <f t="shared" si="133"/>
        <v>2000</v>
      </c>
      <c r="E263" s="88">
        <f t="shared" si="133"/>
        <v>422000</v>
      </c>
      <c r="F263" s="88">
        <f t="shared" si="133"/>
        <v>0</v>
      </c>
      <c r="G263" s="88">
        <f t="shared" si="133"/>
        <v>0</v>
      </c>
      <c r="H263" s="88">
        <f t="shared" si="133"/>
        <v>0</v>
      </c>
      <c r="I263" s="88">
        <f t="shared" si="133"/>
        <v>2000</v>
      </c>
      <c r="J263" s="88">
        <f t="shared" si="133"/>
        <v>0</v>
      </c>
      <c r="K263" s="88">
        <f t="shared" si="133"/>
        <v>420000</v>
      </c>
      <c r="L263" s="88">
        <f t="shared" si="133"/>
        <v>0</v>
      </c>
      <c r="M263" s="88">
        <f t="shared" si="133"/>
        <v>0</v>
      </c>
      <c r="N263" s="88">
        <f t="shared" si="133"/>
        <v>0</v>
      </c>
      <c r="O263" s="88">
        <f t="shared" si="133"/>
        <v>0</v>
      </c>
      <c r="P263" s="88">
        <f t="shared" si="133"/>
        <v>0</v>
      </c>
      <c r="Q263" s="88">
        <f t="shared" si="133"/>
        <v>420000</v>
      </c>
      <c r="R263" s="88">
        <f t="shared" si="133"/>
        <v>420000</v>
      </c>
    </row>
    <row r="264" spans="1:18" ht="12.75" hidden="1">
      <c r="A264" s="89">
        <v>4241</v>
      </c>
      <c r="B264" s="90" t="s">
        <v>74</v>
      </c>
      <c r="C264" s="91">
        <v>420000</v>
      </c>
      <c r="D264" s="91">
        <v>2000</v>
      </c>
      <c r="E264" s="91">
        <f>C264+D264</f>
        <v>422000</v>
      </c>
      <c r="F264" s="91"/>
      <c r="G264" s="91"/>
      <c r="H264" s="91">
        <v>0</v>
      </c>
      <c r="I264" s="91">
        <v>2000</v>
      </c>
      <c r="J264" s="91">
        <v>0</v>
      </c>
      <c r="K264" s="91">
        <v>420000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  <c r="Q264" s="91">
        <f>C264*100%</f>
        <v>420000</v>
      </c>
      <c r="R264" s="91">
        <f>C264*100%</f>
        <v>420000</v>
      </c>
    </row>
    <row r="265" spans="1:18" ht="25.5" customHeight="1">
      <c r="A265" s="168" t="s">
        <v>141</v>
      </c>
      <c r="B265" s="168"/>
      <c r="C265" s="96">
        <f>C266+C271</f>
        <v>80000</v>
      </c>
      <c r="D265" s="96">
        <f aca="true" t="shared" si="134" ref="D265:R265">D266+D271</f>
        <v>0</v>
      </c>
      <c r="E265" s="96">
        <f t="shared" si="134"/>
        <v>80000</v>
      </c>
      <c r="F265" s="96">
        <f t="shared" si="134"/>
        <v>0</v>
      </c>
      <c r="G265" s="96">
        <f t="shared" si="134"/>
        <v>0</v>
      </c>
      <c r="H265" s="96">
        <f t="shared" si="134"/>
        <v>0</v>
      </c>
      <c r="I265" s="96">
        <f t="shared" si="134"/>
        <v>0</v>
      </c>
      <c r="J265" s="96">
        <f t="shared" si="134"/>
        <v>0</v>
      </c>
      <c r="K265" s="96">
        <f t="shared" si="134"/>
        <v>80000</v>
      </c>
      <c r="L265" s="96">
        <f t="shared" si="134"/>
        <v>0</v>
      </c>
      <c r="M265" s="96">
        <f t="shared" si="134"/>
        <v>0</v>
      </c>
      <c r="N265" s="96">
        <f t="shared" si="134"/>
        <v>0</v>
      </c>
      <c r="O265" s="96">
        <f t="shared" si="134"/>
        <v>0</v>
      </c>
      <c r="P265" s="96">
        <f t="shared" si="134"/>
        <v>0</v>
      </c>
      <c r="Q265" s="96">
        <f t="shared" si="134"/>
        <v>80000</v>
      </c>
      <c r="R265" s="96">
        <f t="shared" si="134"/>
        <v>80000</v>
      </c>
    </row>
    <row r="266" spans="1:18" ht="12.75">
      <c r="A266" s="99">
        <v>3</v>
      </c>
      <c r="B266" s="100" t="s">
        <v>23</v>
      </c>
      <c r="C266" s="82">
        <f>C267</f>
        <v>40000</v>
      </c>
      <c r="D266" s="82">
        <f aca="true" t="shared" si="135" ref="D266:R267">D267</f>
        <v>0</v>
      </c>
      <c r="E266" s="82">
        <f t="shared" si="135"/>
        <v>40000</v>
      </c>
      <c r="F266" s="82">
        <f t="shared" si="135"/>
        <v>0</v>
      </c>
      <c r="G266" s="82">
        <f t="shared" si="135"/>
        <v>0</v>
      </c>
      <c r="H266" s="82">
        <f t="shared" si="135"/>
        <v>0</v>
      </c>
      <c r="I266" s="82">
        <f t="shared" si="135"/>
        <v>0</v>
      </c>
      <c r="J266" s="82">
        <f t="shared" si="135"/>
        <v>0</v>
      </c>
      <c r="K266" s="82">
        <f t="shared" si="135"/>
        <v>40000</v>
      </c>
      <c r="L266" s="82">
        <f t="shared" si="135"/>
        <v>0</v>
      </c>
      <c r="M266" s="82">
        <f t="shared" si="135"/>
        <v>0</v>
      </c>
      <c r="N266" s="82">
        <f t="shared" si="135"/>
        <v>0</v>
      </c>
      <c r="O266" s="82">
        <f t="shared" si="135"/>
        <v>0</v>
      </c>
      <c r="P266" s="82">
        <f t="shared" si="135"/>
        <v>0</v>
      </c>
      <c r="Q266" s="82">
        <f t="shared" si="135"/>
        <v>40000</v>
      </c>
      <c r="R266" s="82">
        <f t="shared" si="135"/>
        <v>40000</v>
      </c>
    </row>
    <row r="267" spans="1:18" ht="12.75">
      <c r="A267" s="97">
        <v>32</v>
      </c>
      <c r="B267" s="98" t="s">
        <v>28</v>
      </c>
      <c r="C267" s="85">
        <f>C268</f>
        <v>40000</v>
      </c>
      <c r="D267" s="85">
        <f t="shared" si="135"/>
        <v>0</v>
      </c>
      <c r="E267" s="85">
        <f t="shared" si="135"/>
        <v>40000</v>
      </c>
      <c r="F267" s="85">
        <f t="shared" si="135"/>
        <v>0</v>
      </c>
      <c r="G267" s="85">
        <f t="shared" si="135"/>
        <v>0</v>
      </c>
      <c r="H267" s="85">
        <f t="shared" si="135"/>
        <v>0</v>
      </c>
      <c r="I267" s="85">
        <f t="shared" si="135"/>
        <v>0</v>
      </c>
      <c r="J267" s="85">
        <f t="shared" si="135"/>
        <v>0</v>
      </c>
      <c r="K267" s="85">
        <f t="shared" si="135"/>
        <v>40000</v>
      </c>
      <c r="L267" s="85">
        <f t="shared" si="135"/>
        <v>0</v>
      </c>
      <c r="M267" s="85">
        <f t="shared" si="135"/>
        <v>0</v>
      </c>
      <c r="N267" s="85">
        <f t="shared" si="135"/>
        <v>0</v>
      </c>
      <c r="O267" s="85">
        <f t="shared" si="135"/>
        <v>0</v>
      </c>
      <c r="P267" s="85">
        <f t="shared" si="135"/>
        <v>0</v>
      </c>
      <c r="Q267" s="85">
        <f t="shared" si="135"/>
        <v>40000</v>
      </c>
      <c r="R267" s="85">
        <f t="shared" si="135"/>
        <v>40000</v>
      </c>
    </row>
    <row r="268" spans="1:18" ht="12.75">
      <c r="A268" s="102">
        <v>322</v>
      </c>
      <c r="B268" s="103" t="s">
        <v>30</v>
      </c>
      <c r="C268" s="88">
        <f>C269+C270</f>
        <v>40000</v>
      </c>
      <c r="D268" s="88">
        <f aca="true" t="shared" si="136" ref="D268:R268">D269+D270</f>
        <v>0</v>
      </c>
      <c r="E268" s="88">
        <f t="shared" si="136"/>
        <v>40000</v>
      </c>
      <c r="F268" s="88">
        <f t="shared" si="136"/>
        <v>0</v>
      </c>
      <c r="G268" s="88">
        <f t="shared" si="136"/>
        <v>0</v>
      </c>
      <c r="H268" s="88">
        <f t="shared" si="136"/>
        <v>0</v>
      </c>
      <c r="I268" s="88">
        <f t="shared" si="136"/>
        <v>0</v>
      </c>
      <c r="J268" s="88">
        <f t="shared" si="136"/>
        <v>0</v>
      </c>
      <c r="K268" s="88">
        <f t="shared" si="136"/>
        <v>40000</v>
      </c>
      <c r="L268" s="88">
        <f t="shared" si="136"/>
        <v>0</v>
      </c>
      <c r="M268" s="88">
        <f t="shared" si="136"/>
        <v>0</v>
      </c>
      <c r="N268" s="88">
        <f t="shared" si="136"/>
        <v>0</v>
      </c>
      <c r="O268" s="88">
        <f t="shared" si="136"/>
        <v>0</v>
      </c>
      <c r="P268" s="88">
        <f t="shared" si="136"/>
        <v>0</v>
      </c>
      <c r="Q268" s="88">
        <f t="shared" si="136"/>
        <v>40000</v>
      </c>
      <c r="R268" s="88">
        <f t="shared" si="136"/>
        <v>40000</v>
      </c>
    </row>
    <row r="269" spans="1:18" ht="12.75" hidden="1">
      <c r="A269" s="89">
        <v>3221</v>
      </c>
      <c r="B269" s="90" t="s">
        <v>51</v>
      </c>
      <c r="C269" s="91">
        <v>5000</v>
      </c>
      <c r="D269" s="91"/>
      <c r="E269" s="91">
        <f>C269+D269</f>
        <v>5000</v>
      </c>
      <c r="F269" s="91"/>
      <c r="G269" s="91"/>
      <c r="H269" s="91">
        <v>0</v>
      </c>
      <c r="I269" s="91">
        <v>0</v>
      </c>
      <c r="J269" s="91">
        <v>0</v>
      </c>
      <c r="K269" s="91">
        <v>5000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f>C269*100%</f>
        <v>5000</v>
      </c>
      <c r="R269" s="91">
        <f>C269*100%</f>
        <v>5000</v>
      </c>
    </row>
    <row r="270" spans="1:18" ht="12.75" hidden="1">
      <c r="A270" s="89">
        <v>3225</v>
      </c>
      <c r="B270" s="90" t="s">
        <v>55</v>
      </c>
      <c r="C270" s="91">
        <v>35000</v>
      </c>
      <c r="D270" s="91"/>
      <c r="E270" s="91">
        <f>C270+D270</f>
        <v>35000</v>
      </c>
      <c r="F270" s="91"/>
      <c r="G270" s="91"/>
      <c r="H270" s="91">
        <v>0</v>
      </c>
      <c r="I270" s="91">
        <v>0</v>
      </c>
      <c r="J270" s="91">
        <v>0</v>
      </c>
      <c r="K270" s="91">
        <v>35000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1">
        <f>C270*100%</f>
        <v>35000</v>
      </c>
      <c r="R270" s="91">
        <f>C270*100%</f>
        <v>35000</v>
      </c>
    </row>
    <row r="271" spans="1:18" ht="22.5">
      <c r="A271" s="80">
        <v>4</v>
      </c>
      <c r="B271" s="81" t="s">
        <v>36</v>
      </c>
      <c r="C271" s="82">
        <f>C272</f>
        <v>40000</v>
      </c>
      <c r="D271" s="82">
        <f aca="true" t="shared" si="137" ref="D271:R272">D272</f>
        <v>0</v>
      </c>
      <c r="E271" s="82">
        <f t="shared" si="137"/>
        <v>40000</v>
      </c>
      <c r="F271" s="82">
        <f t="shared" si="137"/>
        <v>0</v>
      </c>
      <c r="G271" s="82">
        <f t="shared" si="137"/>
        <v>0</v>
      </c>
      <c r="H271" s="82">
        <f t="shared" si="137"/>
        <v>0</v>
      </c>
      <c r="I271" s="82">
        <f t="shared" si="137"/>
        <v>0</v>
      </c>
      <c r="J271" s="82">
        <f t="shared" si="137"/>
        <v>0</v>
      </c>
      <c r="K271" s="82">
        <f t="shared" si="137"/>
        <v>40000</v>
      </c>
      <c r="L271" s="82">
        <f t="shared" si="137"/>
        <v>0</v>
      </c>
      <c r="M271" s="82">
        <f t="shared" si="137"/>
        <v>0</v>
      </c>
      <c r="N271" s="82">
        <f t="shared" si="137"/>
        <v>0</v>
      </c>
      <c r="O271" s="82">
        <f t="shared" si="137"/>
        <v>0</v>
      </c>
      <c r="P271" s="82">
        <f t="shared" si="137"/>
        <v>0</v>
      </c>
      <c r="Q271" s="82">
        <f t="shared" si="137"/>
        <v>40000</v>
      </c>
      <c r="R271" s="82">
        <f t="shared" si="137"/>
        <v>40000</v>
      </c>
    </row>
    <row r="272" spans="1:18" ht="22.5">
      <c r="A272" s="83">
        <v>42</v>
      </c>
      <c r="B272" s="84" t="s">
        <v>37</v>
      </c>
      <c r="C272" s="85">
        <f>C273</f>
        <v>40000</v>
      </c>
      <c r="D272" s="85">
        <f t="shared" si="137"/>
        <v>0</v>
      </c>
      <c r="E272" s="85">
        <f t="shared" si="137"/>
        <v>40000</v>
      </c>
      <c r="F272" s="85">
        <f t="shared" si="137"/>
        <v>0</v>
      </c>
      <c r="G272" s="85">
        <f t="shared" si="137"/>
        <v>0</v>
      </c>
      <c r="H272" s="85">
        <f t="shared" si="137"/>
        <v>0</v>
      </c>
      <c r="I272" s="85">
        <f t="shared" si="137"/>
        <v>0</v>
      </c>
      <c r="J272" s="85">
        <f t="shared" si="137"/>
        <v>0</v>
      </c>
      <c r="K272" s="85">
        <f t="shared" si="137"/>
        <v>40000</v>
      </c>
      <c r="L272" s="85">
        <f t="shared" si="137"/>
        <v>0</v>
      </c>
      <c r="M272" s="85">
        <f t="shared" si="137"/>
        <v>0</v>
      </c>
      <c r="N272" s="85">
        <f t="shared" si="137"/>
        <v>0</v>
      </c>
      <c r="O272" s="85">
        <f t="shared" si="137"/>
        <v>0</v>
      </c>
      <c r="P272" s="85">
        <f t="shared" si="137"/>
        <v>0</v>
      </c>
      <c r="Q272" s="85">
        <f t="shared" si="137"/>
        <v>40000</v>
      </c>
      <c r="R272" s="85">
        <f t="shared" si="137"/>
        <v>40000</v>
      </c>
    </row>
    <row r="273" spans="1:18" ht="12.75">
      <c r="A273" s="86">
        <v>422</v>
      </c>
      <c r="B273" s="87" t="s">
        <v>35</v>
      </c>
      <c r="C273" s="88">
        <f>C274+C275</f>
        <v>40000</v>
      </c>
      <c r="D273" s="88">
        <f aca="true" t="shared" si="138" ref="D273:R273">D274+D275</f>
        <v>0</v>
      </c>
      <c r="E273" s="88">
        <f t="shared" si="138"/>
        <v>40000</v>
      </c>
      <c r="F273" s="88">
        <f t="shared" si="138"/>
        <v>0</v>
      </c>
      <c r="G273" s="88">
        <f t="shared" si="138"/>
        <v>0</v>
      </c>
      <c r="H273" s="88">
        <f t="shared" si="138"/>
        <v>0</v>
      </c>
      <c r="I273" s="88">
        <f t="shared" si="138"/>
        <v>0</v>
      </c>
      <c r="J273" s="88">
        <f t="shared" si="138"/>
        <v>0</v>
      </c>
      <c r="K273" s="88">
        <f t="shared" si="138"/>
        <v>40000</v>
      </c>
      <c r="L273" s="88">
        <f t="shared" si="138"/>
        <v>0</v>
      </c>
      <c r="M273" s="88">
        <f t="shared" si="138"/>
        <v>0</v>
      </c>
      <c r="N273" s="88">
        <f t="shared" si="138"/>
        <v>0</v>
      </c>
      <c r="O273" s="88">
        <f t="shared" si="138"/>
        <v>0</v>
      </c>
      <c r="P273" s="88">
        <f t="shared" si="138"/>
        <v>0</v>
      </c>
      <c r="Q273" s="88">
        <f t="shared" si="138"/>
        <v>40000</v>
      </c>
      <c r="R273" s="88">
        <f t="shared" si="138"/>
        <v>40000</v>
      </c>
    </row>
    <row r="274" spans="1:18" ht="12.75" hidden="1">
      <c r="A274" s="89">
        <v>4221</v>
      </c>
      <c r="B274" s="90" t="s">
        <v>71</v>
      </c>
      <c r="C274" s="91">
        <v>25000</v>
      </c>
      <c r="D274" s="91"/>
      <c r="E274" s="91">
        <f>C274+D274</f>
        <v>25000</v>
      </c>
      <c r="F274" s="91"/>
      <c r="G274" s="91"/>
      <c r="H274" s="91">
        <v>0</v>
      </c>
      <c r="I274" s="91">
        <v>0</v>
      </c>
      <c r="J274" s="91">
        <v>0</v>
      </c>
      <c r="K274" s="91">
        <v>25000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f>C274*100%</f>
        <v>25000</v>
      </c>
      <c r="R274" s="91">
        <f>C274*100%</f>
        <v>25000</v>
      </c>
    </row>
    <row r="275" spans="1:18" ht="12.75" hidden="1">
      <c r="A275" s="89">
        <v>4226</v>
      </c>
      <c r="B275" s="90" t="s">
        <v>123</v>
      </c>
      <c r="C275" s="91">
        <v>15000</v>
      </c>
      <c r="D275" s="91"/>
      <c r="E275" s="91">
        <f>C275+D275</f>
        <v>15000</v>
      </c>
      <c r="F275" s="91"/>
      <c r="G275" s="91"/>
      <c r="H275" s="91">
        <v>0</v>
      </c>
      <c r="I275" s="91">
        <v>0</v>
      </c>
      <c r="J275" s="91">
        <v>0</v>
      </c>
      <c r="K275" s="91">
        <v>15000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f>C275*100%</f>
        <v>15000</v>
      </c>
      <c r="R275" s="91">
        <f>C275*100%</f>
        <v>15000</v>
      </c>
    </row>
    <row r="276" spans="1:18" ht="12.75">
      <c r="A276" s="89"/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s="5" customFormat="1" ht="12.75">
      <c r="A277" s="175" t="s">
        <v>76</v>
      </c>
      <c r="B277" s="175"/>
      <c r="C277" s="110">
        <f aca="true" t="shared" si="139" ref="C277:R277">C6+C15+C65+C132</f>
        <v>17989774.42</v>
      </c>
      <c r="D277" s="110">
        <f t="shared" si="139"/>
        <v>693720.3900000001</v>
      </c>
      <c r="E277" s="110">
        <f t="shared" si="139"/>
        <v>18683494.81</v>
      </c>
      <c r="F277" s="110">
        <f t="shared" si="139"/>
        <v>473223.75</v>
      </c>
      <c r="G277" s="110">
        <f t="shared" si="139"/>
        <v>17803571.52</v>
      </c>
      <c r="H277" s="110">
        <f t="shared" si="139"/>
        <v>1615394.81</v>
      </c>
      <c r="I277" s="110">
        <f t="shared" si="139"/>
        <v>38000</v>
      </c>
      <c r="J277" s="110">
        <f t="shared" si="139"/>
        <v>756880</v>
      </c>
      <c r="K277" s="110">
        <f t="shared" si="139"/>
        <v>15224500</v>
      </c>
      <c r="L277" s="110">
        <f t="shared" si="139"/>
        <v>10000</v>
      </c>
      <c r="M277" s="110">
        <f t="shared" si="139"/>
        <v>996720</v>
      </c>
      <c r="N277" s="110">
        <f t="shared" si="139"/>
        <v>39000</v>
      </c>
      <c r="O277" s="110">
        <f t="shared" si="139"/>
        <v>3000</v>
      </c>
      <c r="P277" s="110">
        <f t="shared" si="139"/>
        <v>0</v>
      </c>
      <c r="Q277" s="110">
        <f t="shared" si="139"/>
        <v>17989774.42</v>
      </c>
      <c r="R277" s="110">
        <f t="shared" si="139"/>
        <v>17989774.42</v>
      </c>
    </row>
    <row r="278" spans="1:18" ht="12.75">
      <c r="A278" s="53"/>
      <c r="B278" s="8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1:18" ht="12.75">
      <c r="A279" s="54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54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54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5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54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54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54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54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54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54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54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54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54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54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54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54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54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54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54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54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54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54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54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54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54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54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54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54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54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54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54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54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54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54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54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54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54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54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54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54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54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54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54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54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54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54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54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54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54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54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54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54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54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54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54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54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54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54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54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54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54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54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54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54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54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54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54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54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54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54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54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54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54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54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54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54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54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54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54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54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54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54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54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54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54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54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54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54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54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54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54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54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54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54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54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54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54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54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54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54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54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54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54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54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54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54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54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54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54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54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54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54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54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54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54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54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54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54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54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54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54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54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54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54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54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54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54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54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54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54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54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54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54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54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54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54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54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54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54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54"/>
      <c r="B418" s="8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54"/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54"/>
      <c r="B420" s="8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54"/>
      <c r="B421" s="8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54"/>
      <c r="B422" s="8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54"/>
      <c r="B423" s="8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54"/>
      <c r="B424" s="8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54"/>
      <c r="B425" s="8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54"/>
      <c r="B426" s="8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54"/>
      <c r="B427" s="8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54"/>
      <c r="B428" s="8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54"/>
      <c r="B429" s="8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54"/>
      <c r="B430" s="8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54"/>
      <c r="B431" s="8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54"/>
      <c r="B432" s="8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54"/>
      <c r="B433" s="8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54"/>
      <c r="B434" s="8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54"/>
      <c r="B435" s="8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54"/>
      <c r="B436" s="8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54"/>
      <c r="B437" s="8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54"/>
      <c r="B438" s="8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54"/>
      <c r="B439" s="8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54"/>
      <c r="B440" s="8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54"/>
      <c r="B441" s="8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54"/>
      <c r="B442" s="8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54"/>
      <c r="B443" s="8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54"/>
      <c r="B444" s="8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54"/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54"/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54"/>
      <c r="B447" s="8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54"/>
      <c r="B448" s="8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54"/>
      <c r="B449" s="8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54"/>
      <c r="B450" s="8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54"/>
      <c r="B451" s="8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54"/>
      <c r="B452" s="8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54"/>
      <c r="B453" s="8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>
      <c r="A454" s="54"/>
      <c r="B454" s="8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>
      <c r="A455" s="54"/>
      <c r="B455" s="8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>
      <c r="A456" s="54"/>
      <c r="B456" s="8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>
      <c r="A457" s="54"/>
      <c r="B457" s="8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>
      <c r="A458" s="54"/>
      <c r="B458" s="8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>
      <c r="A459" s="54"/>
      <c r="B459" s="8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>
      <c r="A460" s="54"/>
      <c r="B460" s="8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>
      <c r="A461" s="54"/>
      <c r="B461" s="8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>
      <c r="A462" s="54"/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>
      <c r="A463" s="54"/>
      <c r="B463" s="8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>
      <c r="A464" s="54"/>
      <c r="B464" s="8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>
      <c r="A465" s="54"/>
      <c r="B465" s="8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>
      <c r="A466" s="54"/>
      <c r="B466" s="8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>
      <c r="A467" s="54"/>
      <c r="B467" s="8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>
      <c r="A468" s="54"/>
      <c r="B468" s="8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>
      <c r="A469" s="54"/>
      <c r="B469" s="8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>
      <c r="A470" s="54"/>
      <c r="B470" s="8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>
      <c r="A471" s="54"/>
      <c r="B471" s="8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54"/>
      <c r="B472" s="8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54"/>
      <c r="B473" s="8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>
      <c r="A474" s="54"/>
      <c r="B474" s="8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>
      <c r="A475" s="54"/>
      <c r="B475" s="8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>
      <c r="A476" s="54"/>
      <c r="B476" s="8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>
      <c r="A477" s="54"/>
      <c r="B477" s="8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>
      <c r="A478" s="54"/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>
      <c r="A479" s="54"/>
      <c r="B479" s="8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>
      <c r="A480" s="54"/>
      <c r="B480" s="8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>
      <c r="A481" s="54"/>
      <c r="B481" s="8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>
      <c r="A482" s="54"/>
      <c r="B482" s="8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>
      <c r="A483" s="54"/>
      <c r="B483" s="8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>
      <c r="A484" s="54"/>
      <c r="B484" s="8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>
      <c r="A485" s="54"/>
      <c r="B485" s="8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>
      <c r="A486" s="54"/>
      <c r="B486" s="8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>
      <c r="A487" s="54"/>
      <c r="B487" s="8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>
      <c r="A488" s="54"/>
      <c r="B488" s="8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>
      <c r="A489" s="54"/>
      <c r="B489" s="8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>
      <c r="A490" s="54"/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>
      <c r="A491" s="54"/>
      <c r="B491" s="8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>
      <c r="A492" s="54"/>
      <c r="B492" s="8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>
      <c r="A493" s="54"/>
      <c r="B493" s="8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>
      <c r="A494" s="54"/>
      <c r="B494" s="8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>
      <c r="A495" s="54"/>
      <c r="B495" s="8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>
      <c r="A496" s="54"/>
      <c r="B496" s="8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>
      <c r="A497" s="54"/>
      <c r="B497" s="8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>
      <c r="A498" s="54"/>
      <c r="B498" s="8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>
      <c r="A499" s="54"/>
      <c r="B499" s="8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>
      <c r="A500" s="54"/>
      <c r="B500" s="8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>
      <c r="A501" s="54"/>
      <c r="B501" s="8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>
      <c r="A502" s="54"/>
      <c r="B502" s="8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>
      <c r="A503" s="54"/>
      <c r="B503" s="8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>
      <c r="A504" s="54"/>
      <c r="B504" s="8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>
      <c r="A505" s="54"/>
      <c r="B505" s="8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>
      <c r="A506" s="54"/>
      <c r="B506" s="8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>
      <c r="A507" s="54"/>
      <c r="B507" s="8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>
      <c r="A508" s="54"/>
      <c r="B508" s="8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>
      <c r="A509" s="54"/>
      <c r="B509" s="8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>
      <c r="A510" s="54"/>
      <c r="B510" s="8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>
      <c r="A511" s="54"/>
      <c r="B511" s="8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>
      <c r="A512" s="54"/>
      <c r="B512" s="8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>
      <c r="A513" s="54"/>
      <c r="B513" s="8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>
      <c r="A514" s="54"/>
      <c r="B514" s="8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54"/>
      <c r="B515" s="8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54"/>
      <c r="B516" s="8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>
      <c r="A517" s="54"/>
      <c r="B517" s="8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>
      <c r="A518" s="54"/>
      <c r="B518" s="8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>
      <c r="A519" s="54"/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>
      <c r="A520" s="54"/>
      <c r="B520" s="8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>
      <c r="A521" s="54"/>
      <c r="B521" s="8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>
      <c r="A522" s="54"/>
      <c r="B522" s="8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>
      <c r="A523" s="54"/>
      <c r="B523" s="8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>
      <c r="A524" s="54"/>
      <c r="B524" s="8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>
      <c r="A525" s="54"/>
      <c r="B525" s="8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>
      <c r="A526" s="54"/>
      <c r="B526" s="8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>
      <c r="A527" s="54"/>
      <c r="B527" s="8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>
      <c r="A528" s="54"/>
      <c r="B528" s="8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>
      <c r="A529" s="54"/>
      <c r="B529" s="8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>
      <c r="A530" s="54"/>
      <c r="B530" s="8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>
      <c r="A531" s="54"/>
      <c r="B531" s="8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2.75">
      <c r="A532" s="54"/>
      <c r="B532" s="8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2.75">
      <c r="A533" s="54"/>
      <c r="B533" s="8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2.75">
      <c r="A534" s="54"/>
      <c r="B534" s="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2.75">
      <c r="A535" s="54"/>
      <c r="B535" s="8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2.75">
      <c r="A536" s="54"/>
      <c r="B536" s="8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2.75">
      <c r="A537" s="54"/>
      <c r="B537" s="8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2.75">
      <c r="A538" s="54"/>
      <c r="B538" s="8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2.75">
      <c r="A539" s="54"/>
      <c r="B539" s="8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2.75">
      <c r="A540" s="54"/>
      <c r="B540" s="8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2.75">
      <c r="A541" s="54"/>
      <c r="B541" s="8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2.75">
      <c r="A542" s="54"/>
      <c r="B542" s="8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2.75">
      <c r="A543" s="54"/>
      <c r="B543" s="8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2.75">
      <c r="A544" s="54"/>
      <c r="B544" s="8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2.75">
      <c r="A545" s="54"/>
      <c r="B545" s="8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2.75">
      <c r="A546" s="54"/>
      <c r="B546" s="8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2.75">
      <c r="A547" s="54"/>
      <c r="B547" s="8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2.75">
      <c r="A548" s="54"/>
      <c r="B548" s="8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2.75">
      <c r="A549" s="54"/>
      <c r="B549" s="8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2.75">
      <c r="A550" s="54"/>
      <c r="B550" s="8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2.75">
      <c r="A551" s="54"/>
      <c r="B551" s="8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2.75">
      <c r="A552" s="54"/>
      <c r="B552" s="8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2.75">
      <c r="A553" s="54"/>
      <c r="B553" s="8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2.75">
      <c r="A554" s="54"/>
      <c r="B554" s="8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2.75">
      <c r="A555" s="54"/>
      <c r="B555" s="8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2.75">
      <c r="A556" s="54"/>
      <c r="B556" s="8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2.75">
      <c r="A557" s="54"/>
      <c r="B557" s="8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2.75">
      <c r="A558" s="54"/>
      <c r="B558" s="8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>
      <c r="A559" s="54"/>
      <c r="B559" s="8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2.75">
      <c r="A560" s="54"/>
      <c r="B560" s="8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2.75">
      <c r="A561" s="54"/>
      <c r="B561" s="8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2.75">
      <c r="A562" s="54"/>
      <c r="B562" s="8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2.75">
      <c r="A563" s="54"/>
      <c r="B563" s="8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2.75">
      <c r="A564" s="54"/>
      <c r="B564" s="8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2.75">
      <c r="A565" s="54"/>
      <c r="B565" s="8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</sheetData>
  <sheetProtection/>
  <mergeCells count="36">
    <mergeCell ref="A132:B132"/>
    <mergeCell ref="A91:B91"/>
    <mergeCell ref="A96:B96"/>
    <mergeCell ref="A1:O1"/>
    <mergeCell ref="A18:B18"/>
    <mergeCell ref="A17:B17"/>
    <mergeCell ref="A66:B66"/>
    <mergeCell ref="A68:B68"/>
    <mergeCell ref="A7:B7"/>
    <mergeCell ref="A8:B8"/>
    <mergeCell ref="A9:B9"/>
    <mergeCell ref="A15:B15"/>
    <mergeCell ref="A6:B6"/>
    <mergeCell ref="A25:B25"/>
    <mergeCell ref="A16:B16"/>
    <mergeCell ref="A72:B72"/>
    <mergeCell ref="A24:B24"/>
    <mergeCell ref="A65:B65"/>
    <mergeCell ref="A67:B67"/>
    <mergeCell ref="A134:B134"/>
    <mergeCell ref="A277:B277"/>
    <mergeCell ref="A240:B240"/>
    <mergeCell ref="A235:B235"/>
    <mergeCell ref="A265:B265"/>
    <mergeCell ref="A176:B176"/>
    <mergeCell ref="A256:B256"/>
    <mergeCell ref="A109:B109"/>
    <mergeCell ref="A133:B133"/>
    <mergeCell ref="A78:B78"/>
    <mergeCell ref="A206:B206"/>
    <mergeCell ref="A221:B221"/>
    <mergeCell ref="A181:B181"/>
    <mergeCell ref="A172:B172"/>
    <mergeCell ref="A120:B120"/>
    <mergeCell ref="A125:B125"/>
    <mergeCell ref="A126:B126"/>
  </mergeCells>
  <printOptions horizontalCentered="1"/>
  <pageMargins left="0.25" right="0.25" top="0.75" bottom="0.75" header="0.3" footer="0.3"/>
  <pageSetup firstPageNumber="3" useFirstPageNumber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Tina</cp:lastModifiedBy>
  <cp:lastPrinted>2021-10-27T07:03:10Z</cp:lastPrinted>
  <dcterms:created xsi:type="dcterms:W3CDTF">2013-09-11T11:00:21Z</dcterms:created>
  <dcterms:modified xsi:type="dcterms:W3CDTF">2021-10-27T07:03:26Z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