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ina\Documents\planovi\2023\"/>
    </mc:Choice>
  </mc:AlternateContent>
  <xr:revisionPtr revIDLastSave="0" documentId="13_ncr:1_{8873F711-8C7A-43A3-A182-19E408A91EA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1" i="1"/>
  <c r="O10" i="1"/>
  <c r="N12" i="1"/>
  <c r="N9" i="1"/>
  <c r="K14" i="5"/>
  <c r="K15" i="5"/>
  <c r="K16" i="5"/>
  <c r="K13" i="5"/>
  <c r="J12" i="5"/>
  <c r="J11" i="5" s="1"/>
  <c r="H84" i="7"/>
  <c r="N15" i="3"/>
  <c r="L240" i="7"/>
  <c r="I239" i="7"/>
  <c r="J239" i="7"/>
  <c r="K239" i="7"/>
  <c r="L239" i="7"/>
  <c r="L238" i="7" s="1"/>
  <c r="L237" i="7" s="1"/>
  <c r="L236" i="7" s="1"/>
  <c r="L235" i="7" s="1"/>
  <c r="I238" i="7"/>
  <c r="I237" i="7" s="1"/>
  <c r="I236" i="7" s="1"/>
  <c r="I235" i="7" s="1"/>
  <c r="J238" i="7"/>
  <c r="J237" i="7" s="1"/>
  <c r="J236" i="7" s="1"/>
  <c r="J235" i="7" s="1"/>
  <c r="K238" i="7"/>
  <c r="K237" i="7" s="1"/>
  <c r="K236" i="7" s="1"/>
  <c r="K235" i="7" s="1"/>
  <c r="H239" i="7"/>
  <c r="H238" i="7" s="1"/>
  <c r="H237" i="7" s="1"/>
  <c r="H236" i="7" s="1"/>
  <c r="H235" i="7" s="1"/>
  <c r="M53" i="3"/>
  <c r="N70" i="3"/>
  <c r="N68" i="3" s="1"/>
  <c r="N69" i="3"/>
  <c r="N67" i="3"/>
  <c r="N66" i="3"/>
  <c r="N65" i="3"/>
  <c r="N64" i="3"/>
  <c r="N63" i="3"/>
  <c r="N62" i="3"/>
  <c r="N59" i="3"/>
  <c r="N58" i="3"/>
  <c r="N57" i="3"/>
  <c r="N55" i="3"/>
  <c r="N54" i="3"/>
  <c r="N52" i="3"/>
  <c r="N51" i="3"/>
  <c r="N50" i="3"/>
  <c r="N49" i="3"/>
  <c r="N48" i="3"/>
  <c r="N47" i="3"/>
  <c r="N46" i="3"/>
  <c r="N45" i="3"/>
  <c r="N44" i="3"/>
  <c r="N40" i="3"/>
  <c r="N41" i="3"/>
  <c r="N42" i="3"/>
  <c r="N39" i="3"/>
  <c r="N31" i="3"/>
  <c r="N30" i="3" s="1"/>
  <c r="N29" i="3" s="1"/>
  <c r="N28" i="3"/>
  <c r="N27" i="3"/>
  <c r="N26" i="3"/>
  <c r="N25" i="3"/>
  <c r="N23" i="3"/>
  <c r="N21" i="3" s="1"/>
  <c r="N22" i="3"/>
  <c r="N20" i="3"/>
  <c r="N19" i="3"/>
  <c r="N18" i="3"/>
  <c r="N17" i="3"/>
  <c r="N13" i="3"/>
  <c r="M68" i="3"/>
  <c r="M61" i="3"/>
  <c r="M56" i="3"/>
  <c r="M43" i="3"/>
  <c r="M38" i="3"/>
  <c r="M30" i="3"/>
  <c r="M29" i="3" s="1"/>
  <c r="M24" i="3"/>
  <c r="M21" i="3"/>
  <c r="M16" i="3"/>
  <c r="M14" i="3"/>
  <c r="N14" i="3"/>
  <c r="M12" i="3"/>
  <c r="N12" i="3"/>
  <c r="I226" i="7"/>
  <c r="I225" i="7" s="1"/>
  <c r="I224" i="7" s="1"/>
  <c r="I223" i="7" s="1"/>
  <c r="I222" i="7" s="1"/>
  <c r="J226" i="7"/>
  <c r="J225" i="7" s="1"/>
  <c r="J224" i="7" s="1"/>
  <c r="J223" i="7" s="1"/>
  <c r="J222" i="7" s="1"/>
  <c r="K226" i="7"/>
  <c r="K225" i="7" s="1"/>
  <c r="K224" i="7" s="1"/>
  <c r="K223" i="7" s="1"/>
  <c r="K222" i="7" s="1"/>
  <c r="L228" i="7"/>
  <c r="I132" i="7"/>
  <c r="I131" i="7" s="1"/>
  <c r="I130" i="7" s="1"/>
  <c r="I129" i="7" s="1"/>
  <c r="I128" i="7" s="1"/>
  <c r="J132" i="7"/>
  <c r="J131" i="7" s="1"/>
  <c r="J130" i="7" s="1"/>
  <c r="J129" i="7" s="1"/>
  <c r="J128" i="7" s="1"/>
  <c r="K132" i="7"/>
  <c r="K131" i="7" s="1"/>
  <c r="K130" i="7" s="1"/>
  <c r="K129" i="7" s="1"/>
  <c r="K128" i="7" s="1"/>
  <c r="H132" i="7"/>
  <c r="H131" i="7" s="1"/>
  <c r="H130" i="7" s="1"/>
  <c r="H129" i="7" s="1"/>
  <c r="H128" i="7" s="1"/>
  <c r="L133" i="7"/>
  <c r="L132" i="7" s="1"/>
  <c r="L131" i="7" s="1"/>
  <c r="L130" i="7" s="1"/>
  <c r="L129" i="7" s="1"/>
  <c r="L128" i="7" s="1"/>
  <c r="L127" i="7"/>
  <c r="L126" i="7" s="1"/>
  <c r="L125" i="7" s="1"/>
  <c r="L124" i="7" s="1"/>
  <c r="L123" i="7" s="1"/>
  <c r="L122" i="7" s="1"/>
  <c r="I126" i="7"/>
  <c r="I125" i="7" s="1"/>
  <c r="I124" i="7" s="1"/>
  <c r="I123" i="7" s="1"/>
  <c r="I122" i="7" s="1"/>
  <c r="J126" i="7"/>
  <c r="J125" i="7" s="1"/>
  <c r="J124" i="7" s="1"/>
  <c r="J123" i="7" s="1"/>
  <c r="J122" i="7" s="1"/>
  <c r="K126" i="7"/>
  <c r="K125" i="7" s="1"/>
  <c r="K124" i="7" s="1"/>
  <c r="K123" i="7" s="1"/>
  <c r="K122" i="7" s="1"/>
  <c r="H126" i="7"/>
  <c r="H125" i="7" s="1"/>
  <c r="H124" i="7" s="1"/>
  <c r="H123" i="7" s="1"/>
  <c r="H122" i="7" s="1"/>
  <c r="L38" i="7"/>
  <c r="L37" i="7" s="1"/>
  <c r="L36" i="7" s="1"/>
  <c r="L35" i="7" s="1"/>
  <c r="L34" i="7" s="1"/>
  <c r="L33" i="7" s="1"/>
  <c r="I37" i="7"/>
  <c r="I36" i="7" s="1"/>
  <c r="I35" i="7" s="1"/>
  <c r="I34" i="7" s="1"/>
  <c r="I33" i="7" s="1"/>
  <c r="J37" i="7"/>
  <c r="J36" i="7" s="1"/>
  <c r="J35" i="7" s="1"/>
  <c r="J34" i="7" s="1"/>
  <c r="J33" i="7" s="1"/>
  <c r="K37" i="7"/>
  <c r="K36" i="7" s="1"/>
  <c r="K35" i="7" s="1"/>
  <c r="K34" i="7" s="1"/>
  <c r="K33" i="7" s="1"/>
  <c r="H37" i="7"/>
  <c r="H36" i="7" s="1"/>
  <c r="H35" i="7" s="1"/>
  <c r="H34" i="7" s="1"/>
  <c r="H33" i="7" s="1"/>
  <c r="K29" i="7"/>
  <c r="K28" i="7" s="1"/>
  <c r="K27" i="7" s="1"/>
  <c r="K26" i="7" s="1"/>
  <c r="K25" i="7" s="1"/>
  <c r="K23" i="7"/>
  <c r="K22" i="7" s="1"/>
  <c r="K21" i="7" s="1"/>
  <c r="K20" i="7" s="1"/>
  <c r="K19" i="7" s="1"/>
  <c r="K14" i="7"/>
  <c r="K13" i="7" s="1"/>
  <c r="K12" i="7" s="1"/>
  <c r="K11" i="7" s="1"/>
  <c r="K10" i="7" s="1"/>
  <c r="K9" i="7" s="1"/>
  <c r="K8" i="7" s="1"/>
  <c r="K7" i="7" s="1"/>
  <c r="K561" i="7"/>
  <c r="K558" i="7"/>
  <c r="K554" i="7"/>
  <c r="K551" i="7"/>
  <c r="K544" i="7"/>
  <c r="K543" i="7" s="1"/>
  <c r="K542" i="7" s="1"/>
  <c r="K540" i="7"/>
  <c r="K537" i="7"/>
  <c r="K531" i="7"/>
  <c r="K530" i="7" s="1"/>
  <c r="K529" i="7" s="1"/>
  <c r="K527" i="7"/>
  <c r="K526" i="7" s="1"/>
  <c r="K525" i="7" s="1"/>
  <c r="K522" i="7"/>
  <c r="K521" i="7" s="1"/>
  <c r="K520" i="7" s="1"/>
  <c r="K518" i="7"/>
  <c r="K517" i="7" s="1"/>
  <c r="K516" i="7" s="1"/>
  <c r="K513" i="7"/>
  <c r="K512" i="7" s="1"/>
  <c r="K511" i="7" s="1"/>
  <c r="K509" i="7"/>
  <c r="K508" i="7" s="1"/>
  <c r="K507" i="7" s="1"/>
  <c r="K503" i="7"/>
  <c r="K502" i="7" s="1"/>
  <c r="K501" i="7" s="1"/>
  <c r="K500" i="7" s="1"/>
  <c r="K499" i="7" s="1"/>
  <c r="K497" i="7"/>
  <c r="K496" i="7" s="1"/>
  <c r="K495" i="7" s="1"/>
  <c r="K494" i="7" s="1"/>
  <c r="K493" i="7" s="1"/>
  <c r="K491" i="7"/>
  <c r="K490" i="7" s="1"/>
  <c r="K489" i="7" s="1"/>
  <c r="K488" i="7" s="1"/>
  <c r="K485" i="7"/>
  <c r="K484" i="7" s="1"/>
  <c r="K483" i="7" s="1"/>
  <c r="K482" i="7" s="1"/>
  <c r="K480" i="7"/>
  <c r="K477" i="7"/>
  <c r="K472" i="7"/>
  <c r="K469" i="7"/>
  <c r="K464" i="7"/>
  <c r="K458" i="7"/>
  <c r="K452" i="7"/>
  <c r="K451" i="7" s="1"/>
  <c r="K450" i="7" s="1"/>
  <c r="K449" i="7" s="1"/>
  <c r="K447" i="7"/>
  <c r="K446" i="7" s="1"/>
  <c r="K445" i="7" s="1"/>
  <c r="K444" i="7" s="1"/>
  <c r="K441" i="7"/>
  <c r="K440" i="7" s="1"/>
  <c r="K438" i="7"/>
  <c r="K436" i="7"/>
  <c r="K432" i="7"/>
  <c r="K427" i="7"/>
  <c r="K425" i="7"/>
  <c r="K422" i="7"/>
  <c r="K420" i="7"/>
  <c r="K416" i="7"/>
  <c r="K394" i="7"/>
  <c r="K393" i="7" s="1"/>
  <c r="K391" i="7"/>
  <c r="K386" i="7"/>
  <c r="K379" i="7"/>
  <c r="K375" i="7"/>
  <c r="K370" i="7"/>
  <c r="K369" i="7" s="1"/>
  <c r="K367" i="7"/>
  <c r="K359" i="7"/>
  <c r="K352" i="7"/>
  <c r="K348" i="7"/>
  <c r="K342" i="7"/>
  <c r="K341" i="7" s="1"/>
  <c r="K340" i="7" s="1"/>
  <c r="K339" i="7" s="1"/>
  <c r="K336" i="7"/>
  <c r="K335" i="7" s="1"/>
  <c r="K334" i="7" s="1"/>
  <c r="K333" i="7" s="1"/>
  <c r="K331" i="7"/>
  <c r="K330" i="7" s="1"/>
  <c r="K329" i="7" s="1"/>
  <c r="K328" i="7" s="1"/>
  <c r="K325" i="7"/>
  <c r="K324" i="7" s="1"/>
  <c r="K323" i="7" s="1"/>
  <c r="K322" i="7" s="1"/>
  <c r="K321" i="7" s="1"/>
  <c r="K319" i="7"/>
  <c r="K317" i="7"/>
  <c r="K314" i="7"/>
  <c r="K312" i="7"/>
  <c r="K308" i="7"/>
  <c r="K302" i="7"/>
  <c r="K301" i="7" s="1"/>
  <c r="K300" i="7" s="1"/>
  <c r="K299" i="7" s="1"/>
  <c r="K297" i="7"/>
  <c r="K292" i="7"/>
  <c r="K289" i="7"/>
  <c r="K283" i="7"/>
  <c r="K279" i="7"/>
  <c r="K275" i="7"/>
  <c r="K272" i="7"/>
  <c r="K266" i="7"/>
  <c r="K258" i="7"/>
  <c r="K255" i="7"/>
  <c r="K246" i="7"/>
  <c r="K245" i="7" s="1"/>
  <c r="K244" i="7" s="1"/>
  <c r="K243" i="7" s="1"/>
  <c r="K242" i="7" s="1"/>
  <c r="K241" i="7" s="1"/>
  <c r="K233" i="7"/>
  <c r="K232" i="7" s="1"/>
  <c r="K231" i="7" s="1"/>
  <c r="K230" i="7" s="1"/>
  <c r="K229" i="7" s="1"/>
  <c r="K221" i="7" s="1"/>
  <c r="K218" i="7"/>
  <c r="K217" i="7" s="1"/>
  <c r="K215" i="7"/>
  <c r="K213" i="7"/>
  <c r="K211" i="7"/>
  <c r="K205" i="7"/>
  <c r="K204" i="7" s="1"/>
  <c r="K202" i="7"/>
  <c r="K200" i="7"/>
  <c r="K198" i="7"/>
  <c r="K191" i="7"/>
  <c r="K190" i="7" s="1"/>
  <c r="K188" i="7"/>
  <c r="K186" i="7"/>
  <c r="K184" i="7"/>
  <c r="K178" i="7"/>
  <c r="K177" i="7" s="1"/>
  <c r="K175" i="7"/>
  <c r="K173" i="7"/>
  <c r="I171" i="7"/>
  <c r="K171" i="7"/>
  <c r="K138" i="7"/>
  <c r="K137" i="7" s="1"/>
  <c r="K136" i="7" s="1"/>
  <c r="K135" i="7" s="1"/>
  <c r="K134" i="7" s="1"/>
  <c r="K92" i="7"/>
  <c r="K91" i="7" s="1"/>
  <c r="K90" i="7" s="1"/>
  <c r="K89" i="7" s="1"/>
  <c r="K88" i="7" s="1"/>
  <c r="K86" i="7"/>
  <c r="K85" i="7" s="1"/>
  <c r="K83" i="7" s="1"/>
  <c r="K82" i="7" s="1"/>
  <c r="K74" i="7"/>
  <c r="K76" i="7"/>
  <c r="K68" i="7"/>
  <c r="K67" i="7" s="1"/>
  <c r="K61" i="7"/>
  <c r="I43" i="7"/>
  <c r="K43" i="7"/>
  <c r="I52" i="7"/>
  <c r="K52" i="7"/>
  <c r="I47" i="7"/>
  <c r="K47" i="7"/>
  <c r="L528" i="7"/>
  <c r="L527" i="7" s="1"/>
  <c r="L526" i="7" s="1"/>
  <c r="L525" i="7" s="1"/>
  <c r="L417" i="7"/>
  <c r="L303" i="7"/>
  <c r="L302" i="7" s="1"/>
  <c r="L301" i="7" s="1"/>
  <c r="L300" i="7" s="1"/>
  <c r="L299" i="7" s="1"/>
  <c r="L247" i="7"/>
  <c r="L246" i="7" s="1"/>
  <c r="L245" i="7" s="1"/>
  <c r="L244" i="7" s="1"/>
  <c r="L243" i="7" s="1"/>
  <c r="L234" i="7"/>
  <c r="L233" i="7" s="1"/>
  <c r="L232" i="7" s="1"/>
  <c r="L231" i="7" s="1"/>
  <c r="L230" i="7" s="1"/>
  <c r="L229" i="7" s="1"/>
  <c r="L227" i="7"/>
  <c r="L220" i="7"/>
  <c r="L219" i="7"/>
  <c r="L216" i="7"/>
  <c r="L215" i="7" s="1"/>
  <c r="L214" i="7"/>
  <c r="L213" i="7" s="1"/>
  <c r="L212" i="7"/>
  <c r="L211" i="7" s="1"/>
  <c r="L207" i="7"/>
  <c r="L206" i="7"/>
  <c r="L203" i="7"/>
  <c r="L202" i="7" s="1"/>
  <c r="L201" i="7"/>
  <c r="L200" i="7" s="1"/>
  <c r="L199" i="7"/>
  <c r="L198" i="7" s="1"/>
  <c r="L166" i="7"/>
  <c r="L165" i="7"/>
  <c r="L162" i="7"/>
  <c r="L161" i="7" s="1"/>
  <c r="L160" i="7"/>
  <c r="L159" i="7" s="1"/>
  <c r="L158" i="7"/>
  <c r="L157" i="7" s="1"/>
  <c r="L153" i="7"/>
  <c r="L152" i="7"/>
  <c r="L149" i="7"/>
  <c r="L148" i="7" s="1"/>
  <c r="L147" i="7"/>
  <c r="L146" i="7" s="1"/>
  <c r="L145" i="7"/>
  <c r="L144" i="7" s="1"/>
  <c r="L121" i="7"/>
  <c r="L120" i="7"/>
  <c r="L117" i="7"/>
  <c r="L116" i="7" s="1"/>
  <c r="L115" i="7"/>
  <c r="L114" i="7" s="1"/>
  <c r="L113" i="7"/>
  <c r="L112" i="7" s="1"/>
  <c r="L108" i="7"/>
  <c r="L107" i="7"/>
  <c r="L104" i="7"/>
  <c r="L103" i="7" s="1"/>
  <c r="L102" i="7"/>
  <c r="L101" i="7" s="1"/>
  <c r="L100" i="7"/>
  <c r="L99" i="7" s="1"/>
  <c r="L53" i="7"/>
  <c r="L51" i="7"/>
  <c r="L48" i="7"/>
  <c r="L44" i="7"/>
  <c r="M14" i="1"/>
  <c r="M10" i="1"/>
  <c r="J498" i="7"/>
  <c r="L498" i="7" s="1"/>
  <c r="L497" i="7" s="1"/>
  <c r="L496" i="7" s="1"/>
  <c r="L495" i="7" s="1"/>
  <c r="L494" i="7" s="1"/>
  <c r="L493" i="7" s="1"/>
  <c r="I497" i="7"/>
  <c r="I496" i="7" s="1"/>
  <c r="I495" i="7" s="1"/>
  <c r="I494" i="7" s="1"/>
  <c r="I493" i="7" s="1"/>
  <c r="H497" i="7"/>
  <c r="H496" i="7" s="1"/>
  <c r="H495" i="7" s="1"/>
  <c r="H494" i="7" s="1"/>
  <c r="H493" i="7" s="1"/>
  <c r="J556" i="7"/>
  <c r="L556" i="7" s="1"/>
  <c r="J555" i="7"/>
  <c r="L555" i="7" s="1"/>
  <c r="J552" i="7"/>
  <c r="L552" i="7" s="1"/>
  <c r="J545" i="7"/>
  <c r="L545" i="7" s="1"/>
  <c r="J486" i="7"/>
  <c r="L486" i="7" s="1"/>
  <c r="J478" i="7"/>
  <c r="L478" i="7" s="1"/>
  <c r="J470" i="7"/>
  <c r="L470" i="7" s="1"/>
  <c r="J459" i="7"/>
  <c r="L459" i="7" s="1"/>
  <c r="J350" i="7"/>
  <c r="L350" i="7" s="1"/>
  <c r="J349" i="7"/>
  <c r="L349" i="7" s="1"/>
  <c r="J260" i="7"/>
  <c r="L260" i="7" s="1"/>
  <c r="J259" i="7"/>
  <c r="L259" i="7" s="1"/>
  <c r="J192" i="7"/>
  <c r="L192" i="7" s="1"/>
  <c r="J179" i="7"/>
  <c r="L179" i="7" s="1"/>
  <c r="J93" i="7"/>
  <c r="L93" i="7" s="1"/>
  <c r="J77" i="7"/>
  <c r="L77" i="7" s="1"/>
  <c r="J62" i="7"/>
  <c r="L62" i="7" s="1"/>
  <c r="J59" i="7"/>
  <c r="L59" i="7" s="1"/>
  <c r="J58" i="7"/>
  <c r="L58" i="7" s="1"/>
  <c r="J57" i="7"/>
  <c r="L57" i="7" s="1"/>
  <c r="J56" i="7"/>
  <c r="L56" i="7" s="1"/>
  <c r="J55" i="7"/>
  <c r="L55" i="7" s="1"/>
  <c r="J54" i="7"/>
  <c r="L54" i="7" s="1"/>
  <c r="J49" i="7"/>
  <c r="J30" i="7"/>
  <c r="J29" i="7" s="1"/>
  <c r="J28" i="7" s="1"/>
  <c r="J27" i="7" s="1"/>
  <c r="J26" i="7" s="1"/>
  <c r="J25" i="7" s="1"/>
  <c r="I14" i="5"/>
  <c r="I15" i="5"/>
  <c r="I16" i="5"/>
  <c r="I13" i="5"/>
  <c r="K68" i="3"/>
  <c r="K61" i="3"/>
  <c r="K56" i="3"/>
  <c r="K43" i="3"/>
  <c r="K38" i="3"/>
  <c r="K30" i="3"/>
  <c r="K29" i="3" s="1"/>
  <c r="K24" i="3"/>
  <c r="K21" i="3"/>
  <c r="K16" i="3"/>
  <c r="K14" i="3"/>
  <c r="L69" i="3"/>
  <c r="L67" i="3"/>
  <c r="L66" i="3"/>
  <c r="L65" i="3"/>
  <c r="L64" i="3"/>
  <c r="L63" i="3"/>
  <c r="L62" i="3"/>
  <c r="L39" i="3"/>
  <c r="L40" i="3"/>
  <c r="L41" i="3"/>
  <c r="L42" i="3"/>
  <c r="L44" i="3"/>
  <c r="L45" i="3"/>
  <c r="L46" i="3"/>
  <c r="L47" i="3"/>
  <c r="L48" i="3"/>
  <c r="L49" i="3"/>
  <c r="L50" i="3"/>
  <c r="L51" i="3"/>
  <c r="L52" i="3"/>
  <c r="L54" i="3"/>
  <c r="L55" i="3"/>
  <c r="L57" i="3"/>
  <c r="L58" i="3"/>
  <c r="L59" i="3"/>
  <c r="L31" i="3"/>
  <c r="L30" i="3" s="1"/>
  <c r="L29" i="3" s="1"/>
  <c r="L13" i="3"/>
  <c r="L12" i="3" s="1"/>
  <c r="L15" i="3"/>
  <c r="L14" i="3" s="1"/>
  <c r="L17" i="3"/>
  <c r="L18" i="3"/>
  <c r="L19" i="3"/>
  <c r="L20" i="3"/>
  <c r="L22" i="3"/>
  <c r="L23" i="3"/>
  <c r="L25" i="3"/>
  <c r="L26" i="3"/>
  <c r="L27" i="3"/>
  <c r="L28" i="3"/>
  <c r="D30" i="7"/>
  <c r="D29" i="7" s="1"/>
  <c r="D28" i="7" s="1"/>
  <c r="D27" i="7" s="1"/>
  <c r="D26" i="7" s="1"/>
  <c r="D25" i="7" s="1"/>
  <c r="I29" i="7"/>
  <c r="I28" i="7" s="1"/>
  <c r="I27" i="7" s="1"/>
  <c r="I26" i="7" s="1"/>
  <c r="I25" i="7" s="1"/>
  <c r="H29" i="7"/>
  <c r="H28" i="7" s="1"/>
  <c r="H27" i="7" s="1"/>
  <c r="H26" i="7" s="1"/>
  <c r="H25" i="7" s="1"/>
  <c r="G29" i="7"/>
  <c r="G28" i="7" s="1"/>
  <c r="G27" i="7" s="1"/>
  <c r="G26" i="7" s="1"/>
  <c r="G25" i="7" s="1"/>
  <c r="F29" i="7"/>
  <c r="F28" i="7" s="1"/>
  <c r="F27" i="7" s="1"/>
  <c r="F26" i="7" s="1"/>
  <c r="F25" i="7" s="1"/>
  <c r="E29" i="7"/>
  <c r="E28" i="7" s="1"/>
  <c r="E27" i="7" s="1"/>
  <c r="E26" i="7" s="1"/>
  <c r="E25" i="7" s="1"/>
  <c r="C29" i="7"/>
  <c r="C28" i="7" s="1"/>
  <c r="C27" i="7" s="1"/>
  <c r="C26" i="7" s="1"/>
  <c r="C25" i="7" s="1"/>
  <c r="I10" i="1"/>
  <c r="J43" i="3"/>
  <c r="J38" i="3"/>
  <c r="H220" i="7"/>
  <c r="F220" i="7"/>
  <c r="D220" i="7"/>
  <c r="F219" i="7"/>
  <c r="D219" i="7"/>
  <c r="J218" i="7"/>
  <c r="J217" i="7" s="1"/>
  <c r="I218" i="7"/>
  <c r="I217" i="7" s="1"/>
  <c r="G218" i="7"/>
  <c r="G217" i="7" s="1"/>
  <c r="E218" i="7"/>
  <c r="E217" i="7" s="1"/>
  <c r="C218" i="7"/>
  <c r="C217" i="7" s="1"/>
  <c r="H216" i="7"/>
  <c r="H215" i="7" s="1"/>
  <c r="F216" i="7"/>
  <c r="F215" i="7" s="1"/>
  <c r="D216" i="7"/>
  <c r="D215" i="7" s="1"/>
  <c r="J215" i="7"/>
  <c r="I215" i="7"/>
  <c r="G215" i="7"/>
  <c r="E215" i="7"/>
  <c r="C215" i="7"/>
  <c r="H214" i="7"/>
  <c r="H213" i="7" s="1"/>
  <c r="F214" i="7"/>
  <c r="F213" i="7" s="1"/>
  <c r="D214" i="7"/>
  <c r="D213" i="7" s="1"/>
  <c r="J213" i="7"/>
  <c r="I213" i="7"/>
  <c r="G213" i="7"/>
  <c r="E213" i="7"/>
  <c r="C213" i="7"/>
  <c r="H212" i="7"/>
  <c r="H211" i="7" s="1"/>
  <c r="H210" i="7" s="1"/>
  <c r="F212" i="7"/>
  <c r="F211" i="7" s="1"/>
  <c r="D212" i="7"/>
  <c r="D211" i="7" s="1"/>
  <c r="J211" i="7"/>
  <c r="I211" i="7"/>
  <c r="G211" i="7"/>
  <c r="E211" i="7"/>
  <c r="C211" i="7"/>
  <c r="H207" i="7"/>
  <c r="H205" i="7" s="1"/>
  <c r="H204" i="7" s="1"/>
  <c r="F207" i="7"/>
  <c r="D207" i="7"/>
  <c r="F206" i="7"/>
  <c r="D206" i="7"/>
  <c r="J205" i="7"/>
  <c r="J204" i="7" s="1"/>
  <c r="I205" i="7"/>
  <c r="I204" i="7" s="1"/>
  <c r="G205" i="7"/>
  <c r="G204" i="7" s="1"/>
  <c r="E205" i="7"/>
  <c r="E204" i="7" s="1"/>
  <c r="C205" i="7"/>
  <c r="C204" i="7" s="1"/>
  <c r="H203" i="7"/>
  <c r="H202" i="7" s="1"/>
  <c r="F203" i="7"/>
  <c r="F202" i="7" s="1"/>
  <c r="D203" i="7"/>
  <c r="D202" i="7" s="1"/>
  <c r="J202" i="7"/>
  <c r="I202" i="7"/>
  <c r="G202" i="7"/>
  <c r="E202" i="7"/>
  <c r="C202" i="7"/>
  <c r="H201" i="7"/>
  <c r="H200" i="7" s="1"/>
  <c r="F201" i="7"/>
  <c r="F200" i="7" s="1"/>
  <c r="D201" i="7"/>
  <c r="D200" i="7" s="1"/>
  <c r="J200" i="7"/>
  <c r="I200" i="7"/>
  <c r="G200" i="7"/>
  <c r="E200" i="7"/>
  <c r="C200" i="7"/>
  <c r="H199" i="7"/>
  <c r="H198" i="7" s="1"/>
  <c r="F199" i="7"/>
  <c r="F198" i="7" s="1"/>
  <c r="D199" i="7"/>
  <c r="D198" i="7" s="1"/>
  <c r="J198" i="7"/>
  <c r="I198" i="7"/>
  <c r="G198" i="7"/>
  <c r="E198" i="7"/>
  <c r="C198" i="7"/>
  <c r="K12" i="3"/>
  <c r="H473" i="7"/>
  <c r="H472" i="7" s="1"/>
  <c r="E15" i="5"/>
  <c r="H69" i="3"/>
  <c r="G68" i="3"/>
  <c r="I68" i="3"/>
  <c r="E68" i="3"/>
  <c r="H562" i="7"/>
  <c r="H561" i="7" s="1"/>
  <c r="F562" i="7"/>
  <c r="F561" i="7" s="1"/>
  <c r="D561" i="7"/>
  <c r="I561" i="7"/>
  <c r="G561" i="7"/>
  <c r="E561" i="7"/>
  <c r="C561" i="7"/>
  <c r="H560" i="7"/>
  <c r="J560" i="7" s="1"/>
  <c r="L560" i="7" s="1"/>
  <c r="F560" i="7"/>
  <c r="D560" i="7"/>
  <c r="H559" i="7"/>
  <c r="J559" i="7" s="1"/>
  <c r="L559" i="7" s="1"/>
  <c r="F559" i="7"/>
  <c r="D559" i="7"/>
  <c r="I558" i="7"/>
  <c r="G558" i="7"/>
  <c r="E558" i="7"/>
  <c r="C558" i="7"/>
  <c r="H557" i="7"/>
  <c r="J557" i="7" s="1"/>
  <c r="L557" i="7" s="1"/>
  <c r="F557" i="7"/>
  <c r="D557" i="7"/>
  <c r="F556" i="7"/>
  <c r="D556" i="7"/>
  <c r="F555" i="7"/>
  <c r="D555" i="7"/>
  <c r="I554" i="7"/>
  <c r="G554" i="7"/>
  <c r="E554" i="7"/>
  <c r="C554" i="7"/>
  <c r="H553" i="7"/>
  <c r="H551" i="7" s="1"/>
  <c r="F553" i="7"/>
  <c r="D553" i="7"/>
  <c r="F552" i="7"/>
  <c r="D552" i="7"/>
  <c r="I551" i="7"/>
  <c r="G551" i="7"/>
  <c r="E551" i="7"/>
  <c r="C551" i="7"/>
  <c r="H546" i="7"/>
  <c r="H544" i="7" s="1"/>
  <c r="H543" i="7" s="1"/>
  <c r="H542" i="7" s="1"/>
  <c r="H541" i="7"/>
  <c r="H540" i="7" s="1"/>
  <c r="H539" i="7"/>
  <c r="J539" i="7" s="1"/>
  <c r="L539" i="7" s="1"/>
  <c r="H538" i="7"/>
  <c r="J538" i="7" s="1"/>
  <c r="L538" i="7" s="1"/>
  <c r="H532" i="7"/>
  <c r="H531" i="7" s="1"/>
  <c r="H530" i="7" s="1"/>
  <c r="H529" i="7" s="1"/>
  <c r="H528" i="7"/>
  <c r="H527" i="7" s="1"/>
  <c r="H526" i="7" s="1"/>
  <c r="H523" i="7"/>
  <c r="H522" i="7" s="1"/>
  <c r="H521" i="7" s="1"/>
  <c r="H520" i="7" s="1"/>
  <c r="H519" i="7"/>
  <c r="H518" i="7" s="1"/>
  <c r="H517" i="7" s="1"/>
  <c r="H516" i="7" s="1"/>
  <c r="H514" i="7"/>
  <c r="H513" i="7" s="1"/>
  <c r="H512" i="7" s="1"/>
  <c r="H511" i="7" s="1"/>
  <c r="H510" i="7"/>
  <c r="H509" i="7" s="1"/>
  <c r="H508" i="7" s="1"/>
  <c r="H507" i="7" s="1"/>
  <c r="H504" i="7"/>
  <c r="H503" i="7" s="1"/>
  <c r="H502" i="7" s="1"/>
  <c r="H501" i="7" s="1"/>
  <c r="H500" i="7" s="1"/>
  <c r="H499" i="7" s="1"/>
  <c r="H492" i="7"/>
  <c r="H491" i="7" s="1"/>
  <c r="H490" i="7" s="1"/>
  <c r="H489" i="7" s="1"/>
  <c r="H487" i="7"/>
  <c r="H485" i="7" s="1"/>
  <c r="H484" i="7" s="1"/>
  <c r="H483" i="7" s="1"/>
  <c r="H482" i="7" s="1"/>
  <c r="H481" i="7"/>
  <c r="H480" i="7" s="1"/>
  <c r="H479" i="7"/>
  <c r="J479" i="7" s="1"/>
  <c r="L479" i="7" s="1"/>
  <c r="H471" i="7"/>
  <c r="J471" i="7" s="1"/>
  <c r="H465" i="7"/>
  <c r="H464" i="7" s="1"/>
  <c r="H463" i="7"/>
  <c r="J463" i="7" s="1"/>
  <c r="L463" i="7" s="1"/>
  <c r="H462" i="7"/>
  <c r="J462" i="7" s="1"/>
  <c r="L462" i="7" s="1"/>
  <c r="H461" i="7"/>
  <c r="J461" i="7" s="1"/>
  <c r="L461" i="7" s="1"/>
  <c r="H460" i="7"/>
  <c r="J460" i="7" s="1"/>
  <c r="L460" i="7" s="1"/>
  <c r="H453" i="7"/>
  <c r="H452" i="7" s="1"/>
  <c r="H451" i="7" s="1"/>
  <c r="H450" i="7" s="1"/>
  <c r="H449" i="7" s="1"/>
  <c r="H448" i="7"/>
  <c r="H447" i="7" s="1"/>
  <c r="H446" i="7" s="1"/>
  <c r="H445" i="7" s="1"/>
  <c r="H444" i="7" s="1"/>
  <c r="H442" i="7"/>
  <c r="H441" i="7" s="1"/>
  <c r="H440" i="7" s="1"/>
  <c r="H439" i="7"/>
  <c r="H438" i="7" s="1"/>
  <c r="H437" i="7"/>
  <c r="H436" i="7" s="1"/>
  <c r="H435" i="7"/>
  <c r="J435" i="7" s="1"/>
  <c r="L435" i="7" s="1"/>
  <c r="H434" i="7"/>
  <c r="J434" i="7" s="1"/>
  <c r="L434" i="7" s="1"/>
  <c r="H433" i="7"/>
  <c r="J433" i="7" s="1"/>
  <c r="L433" i="7" s="1"/>
  <c r="H428" i="7"/>
  <c r="H427" i="7" s="1"/>
  <c r="H426" i="7"/>
  <c r="H425" i="7" s="1"/>
  <c r="H423" i="7"/>
  <c r="H422" i="7" s="1"/>
  <c r="H421" i="7"/>
  <c r="H420" i="7" s="1"/>
  <c r="H419" i="7"/>
  <c r="J419" i="7" s="1"/>
  <c r="L419" i="7" s="1"/>
  <c r="H418" i="7"/>
  <c r="J418" i="7" s="1"/>
  <c r="L418" i="7" s="1"/>
  <c r="H417" i="7"/>
  <c r="H411" i="7"/>
  <c r="H410" i="7" s="1"/>
  <c r="H409" i="7"/>
  <c r="J409" i="7" s="1"/>
  <c r="L409" i="7" s="1"/>
  <c r="H408" i="7"/>
  <c r="J408" i="7" s="1"/>
  <c r="H406" i="7"/>
  <c r="J406" i="7" s="1"/>
  <c r="L406" i="7" s="1"/>
  <c r="H405" i="7"/>
  <c r="J405" i="7" s="1"/>
  <c r="L405" i="7" s="1"/>
  <c r="H404" i="7"/>
  <c r="J404" i="7" s="1"/>
  <c r="L404" i="7" s="1"/>
  <c r="H402" i="7"/>
  <c r="J402" i="7" s="1"/>
  <c r="H401" i="7"/>
  <c r="J401" i="7" s="1"/>
  <c r="L401" i="7" s="1"/>
  <c r="H395" i="7"/>
  <c r="H394" i="7" s="1"/>
  <c r="H393" i="7" s="1"/>
  <c r="H392" i="7"/>
  <c r="H391" i="7" s="1"/>
  <c r="H390" i="7"/>
  <c r="J390" i="7" s="1"/>
  <c r="L390" i="7" s="1"/>
  <c r="H389" i="7"/>
  <c r="J389" i="7" s="1"/>
  <c r="L389" i="7" s="1"/>
  <c r="H388" i="7"/>
  <c r="J388" i="7" s="1"/>
  <c r="L388" i="7" s="1"/>
  <c r="H387" i="7"/>
  <c r="J387" i="7" s="1"/>
  <c r="L387" i="7" s="1"/>
  <c r="H385" i="7"/>
  <c r="J385" i="7" s="1"/>
  <c r="L385" i="7" s="1"/>
  <c r="H384" i="7"/>
  <c r="J384" i="7" s="1"/>
  <c r="L384" i="7" s="1"/>
  <c r="H383" i="7"/>
  <c r="J383" i="7" s="1"/>
  <c r="L383" i="7" s="1"/>
  <c r="H382" i="7"/>
  <c r="J382" i="7" s="1"/>
  <c r="L382" i="7" s="1"/>
  <c r="H381" i="7"/>
  <c r="J381" i="7" s="1"/>
  <c r="L381" i="7" s="1"/>
  <c r="H380" i="7"/>
  <c r="J380" i="7" s="1"/>
  <c r="L380" i="7" s="1"/>
  <c r="H378" i="7"/>
  <c r="J378" i="7" s="1"/>
  <c r="L378" i="7" s="1"/>
  <c r="H377" i="7"/>
  <c r="J377" i="7" s="1"/>
  <c r="L377" i="7" s="1"/>
  <c r="H376" i="7"/>
  <c r="J376" i="7" s="1"/>
  <c r="L376" i="7" s="1"/>
  <c r="H371" i="7"/>
  <c r="H370" i="7" s="1"/>
  <c r="H369" i="7" s="1"/>
  <c r="H368" i="7"/>
  <c r="H367" i="7" s="1"/>
  <c r="H366" i="7"/>
  <c r="J366" i="7" s="1"/>
  <c r="L366" i="7" s="1"/>
  <c r="H365" i="7"/>
  <c r="J365" i="7" s="1"/>
  <c r="L365" i="7" s="1"/>
  <c r="H364" i="7"/>
  <c r="J364" i="7" s="1"/>
  <c r="L364" i="7" s="1"/>
  <c r="H363" i="7"/>
  <c r="J363" i="7" s="1"/>
  <c r="L363" i="7" s="1"/>
  <c r="H362" i="7"/>
  <c r="J362" i="7" s="1"/>
  <c r="L362" i="7" s="1"/>
  <c r="H361" i="7"/>
  <c r="J361" i="7" s="1"/>
  <c r="L361" i="7" s="1"/>
  <c r="H360" i="7"/>
  <c r="J360" i="7" s="1"/>
  <c r="L360" i="7" s="1"/>
  <c r="H358" i="7"/>
  <c r="J358" i="7" s="1"/>
  <c r="L358" i="7" s="1"/>
  <c r="H357" i="7"/>
  <c r="J357" i="7" s="1"/>
  <c r="L357" i="7" s="1"/>
  <c r="H356" i="7"/>
  <c r="J356" i="7" s="1"/>
  <c r="L356" i="7" s="1"/>
  <c r="H355" i="7"/>
  <c r="J355" i="7" s="1"/>
  <c r="L355" i="7" s="1"/>
  <c r="H354" i="7"/>
  <c r="J354" i="7" s="1"/>
  <c r="L354" i="7" s="1"/>
  <c r="H353" i="7"/>
  <c r="J353" i="7" s="1"/>
  <c r="L353" i="7" s="1"/>
  <c r="H351" i="7"/>
  <c r="H348" i="7" s="1"/>
  <c r="H344" i="7"/>
  <c r="J344" i="7" s="1"/>
  <c r="L344" i="7" s="1"/>
  <c r="H343" i="7"/>
  <c r="J343" i="7" s="1"/>
  <c r="L343" i="7" s="1"/>
  <c r="H337" i="7"/>
  <c r="H336" i="7" s="1"/>
  <c r="H335" i="7" s="1"/>
  <c r="H334" i="7" s="1"/>
  <c r="H333" i="7" s="1"/>
  <c r="H332" i="7"/>
  <c r="H331" i="7" s="1"/>
  <c r="H330" i="7" s="1"/>
  <c r="H329" i="7" s="1"/>
  <c r="H328" i="7" s="1"/>
  <c r="H326" i="7"/>
  <c r="H325" i="7" s="1"/>
  <c r="H324" i="7" s="1"/>
  <c r="H323" i="7" s="1"/>
  <c r="H322" i="7" s="1"/>
  <c r="H320" i="7"/>
  <c r="H319" i="7" s="1"/>
  <c r="H318" i="7"/>
  <c r="H317" i="7" s="1"/>
  <c r="H315" i="7"/>
  <c r="H314" i="7" s="1"/>
  <c r="H313" i="7"/>
  <c r="H312" i="7" s="1"/>
  <c r="H311" i="7"/>
  <c r="J311" i="7" s="1"/>
  <c r="L311" i="7" s="1"/>
  <c r="H310" i="7"/>
  <c r="J310" i="7" s="1"/>
  <c r="L310" i="7" s="1"/>
  <c r="H309" i="7"/>
  <c r="J309" i="7" s="1"/>
  <c r="L309" i="7" s="1"/>
  <c r="H303" i="7"/>
  <c r="H302" i="7" s="1"/>
  <c r="H301" i="7" s="1"/>
  <c r="H300" i="7" s="1"/>
  <c r="H299" i="7" s="1"/>
  <c r="H298" i="7"/>
  <c r="H297" i="7" s="1"/>
  <c r="H296" i="7"/>
  <c r="J296" i="7" s="1"/>
  <c r="L296" i="7" s="1"/>
  <c r="H295" i="7"/>
  <c r="J295" i="7" s="1"/>
  <c r="L295" i="7" s="1"/>
  <c r="H294" i="7"/>
  <c r="J294" i="7" s="1"/>
  <c r="L294" i="7" s="1"/>
  <c r="H293" i="7"/>
  <c r="J293" i="7" s="1"/>
  <c r="L293" i="7" s="1"/>
  <c r="H291" i="7"/>
  <c r="J291" i="7" s="1"/>
  <c r="L291" i="7" s="1"/>
  <c r="H290" i="7"/>
  <c r="J290" i="7" s="1"/>
  <c r="L290" i="7" s="1"/>
  <c r="H285" i="7"/>
  <c r="J285" i="7" s="1"/>
  <c r="L285" i="7" s="1"/>
  <c r="H284" i="7"/>
  <c r="J284" i="7" s="1"/>
  <c r="L284" i="7" s="1"/>
  <c r="H282" i="7"/>
  <c r="J282" i="7" s="1"/>
  <c r="L282" i="7" s="1"/>
  <c r="H281" i="7"/>
  <c r="J281" i="7" s="1"/>
  <c r="L281" i="7" s="1"/>
  <c r="H280" i="7"/>
  <c r="J280" i="7" s="1"/>
  <c r="L280" i="7" s="1"/>
  <c r="H278" i="7"/>
  <c r="J278" i="7" s="1"/>
  <c r="L278" i="7" s="1"/>
  <c r="H277" i="7"/>
  <c r="J277" i="7" s="1"/>
  <c r="L277" i="7" s="1"/>
  <c r="H276" i="7"/>
  <c r="J276" i="7" s="1"/>
  <c r="L276" i="7" s="1"/>
  <c r="H274" i="7"/>
  <c r="J274" i="7" s="1"/>
  <c r="L274" i="7" s="1"/>
  <c r="H273" i="7"/>
  <c r="J273" i="7" s="1"/>
  <c r="L273" i="7" s="1"/>
  <c r="H268" i="7"/>
  <c r="J268" i="7" s="1"/>
  <c r="L268" i="7" s="1"/>
  <c r="H267" i="7"/>
  <c r="J267" i="7" s="1"/>
  <c r="L267" i="7" s="1"/>
  <c r="H265" i="7"/>
  <c r="J265" i="7" s="1"/>
  <c r="L265" i="7" s="1"/>
  <c r="H264" i="7"/>
  <c r="J264" i="7" s="1"/>
  <c r="L264" i="7" s="1"/>
  <c r="H263" i="7"/>
  <c r="J263" i="7" s="1"/>
  <c r="L263" i="7" s="1"/>
  <c r="H261" i="7"/>
  <c r="H258" i="7" s="1"/>
  <c r="H257" i="7"/>
  <c r="J257" i="7" s="1"/>
  <c r="L257" i="7" s="1"/>
  <c r="H256" i="7"/>
  <c r="J256" i="7" s="1"/>
  <c r="L256" i="7" s="1"/>
  <c r="G544" i="7"/>
  <c r="G543" i="7" s="1"/>
  <c r="G542" i="7" s="1"/>
  <c r="G540" i="7"/>
  <c r="G537" i="7"/>
  <c r="G531" i="7"/>
  <c r="G530" i="7" s="1"/>
  <c r="G529" i="7" s="1"/>
  <c r="G527" i="7"/>
  <c r="G526" i="7" s="1"/>
  <c r="G525" i="7" s="1"/>
  <c r="G522" i="7"/>
  <c r="G521" i="7" s="1"/>
  <c r="G520" i="7" s="1"/>
  <c r="G518" i="7"/>
  <c r="G517" i="7" s="1"/>
  <c r="G516" i="7" s="1"/>
  <c r="G513" i="7"/>
  <c r="G512" i="7" s="1"/>
  <c r="G511" i="7" s="1"/>
  <c r="G509" i="7"/>
  <c r="G508" i="7" s="1"/>
  <c r="G507" i="7" s="1"/>
  <c r="G503" i="7"/>
  <c r="G502" i="7" s="1"/>
  <c r="G501" i="7" s="1"/>
  <c r="G500" i="7" s="1"/>
  <c r="G499" i="7" s="1"/>
  <c r="G491" i="7"/>
  <c r="G490" i="7" s="1"/>
  <c r="G489" i="7" s="1"/>
  <c r="G488" i="7" s="1"/>
  <c r="G485" i="7"/>
  <c r="G484" i="7" s="1"/>
  <c r="G483" i="7" s="1"/>
  <c r="G482" i="7" s="1"/>
  <c r="G480" i="7"/>
  <c r="G477" i="7"/>
  <c r="G472" i="7"/>
  <c r="G469" i="7"/>
  <c r="G464" i="7"/>
  <c r="G458" i="7"/>
  <c r="G452" i="7"/>
  <c r="G451" i="7" s="1"/>
  <c r="G450" i="7" s="1"/>
  <c r="G449" i="7" s="1"/>
  <c r="G447" i="7"/>
  <c r="G446" i="7" s="1"/>
  <c r="G445" i="7" s="1"/>
  <c r="G444" i="7" s="1"/>
  <c r="G441" i="7"/>
  <c r="G440" i="7" s="1"/>
  <c r="G438" i="7"/>
  <c r="G436" i="7"/>
  <c r="G432" i="7"/>
  <c r="G427" i="7"/>
  <c r="G425" i="7"/>
  <c r="G422" i="7"/>
  <c r="G420" i="7"/>
  <c r="G416" i="7"/>
  <c r="G410" i="7"/>
  <c r="G407" i="7"/>
  <c r="G403" i="7"/>
  <c r="G400" i="7"/>
  <c r="G394" i="7"/>
  <c r="G393" i="7" s="1"/>
  <c r="G391" i="7"/>
  <c r="G386" i="7"/>
  <c r="G379" i="7"/>
  <c r="G375" i="7"/>
  <c r="G370" i="7"/>
  <c r="G369" i="7" s="1"/>
  <c r="G367" i="7"/>
  <c r="G359" i="7"/>
  <c r="G352" i="7"/>
  <c r="G348" i="7"/>
  <c r="G342" i="7"/>
  <c r="G341" i="7" s="1"/>
  <c r="G340" i="7" s="1"/>
  <c r="G339" i="7" s="1"/>
  <c r="G336" i="7"/>
  <c r="G335" i="7" s="1"/>
  <c r="G334" i="7" s="1"/>
  <c r="G333" i="7" s="1"/>
  <c r="G331" i="7"/>
  <c r="G330" i="7" s="1"/>
  <c r="G329" i="7" s="1"/>
  <c r="G328" i="7" s="1"/>
  <c r="G325" i="7"/>
  <c r="G324" i="7" s="1"/>
  <c r="G323" i="7" s="1"/>
  <c r="G322" i="7" s="1"/>
  <c r="G321" i="7" s="1"/>
  <c r="G319" i="7"/>
  <c r="G317" i="7"/>
  <c r="G314" i="7"/>
  <c r="G312" i="7"/>
  <c r="G308" i="7"/>
  <c r="G302" i="7"/>
  <c r="G301" i="7" s="1"/>
  <c r="G300" i="7" s="1"/>
  <c r="G299" i="7" s="1"/>
  <c r="G297" i="7"/>
  <c r="G292" i="7"/>
  <c r="G289" i="7"/>
  <c r="G283" i="7"/>
  <c r="G279" i="7"/>
  <c r="G275" i="7"/>
  <c r="G272" i="7"/>
  <c r="G266" i="7"/>
  <c r="G262" i="7"/>
  <c r="G258" i="7"/>
  <c r="G255" i="7"/>
  <c r="H247" i="7"/>
  <c r="H246" i="7" s="1"/>
  <c r="H245" i="7" s="1"/>
  <c r="H244" i="7" s="1"/>
  <c r="H243" i="7" s="1"/>
  <c r="H242" i="7" s="1"/>
  <c r="H241" i="7" s="1"/>
  <c r="H234" i="7"/>
  <c r="H233" i="7" s="1"/>
  <c r="H232" i="7" s="1"/>
  <c r="H231" i="7" s="1"/>
  <c r="H230" i="7" s="1"/>
  <c r="H229" i="7" s="1"/>
  <c r="H227" i="7"/>
  <c r="H193" i="7"/>
  <c r="H191" i="7" s="1"/>
  <c r="H190" i="7" s="1"/>
  <c r="H189" i="7"/>
  <c r="H188" i="7" s="1"/>
  <c r="H187" i="7"/>
  <c r="H186" i="7" s="1"/>
  <c r="H185" i="7"/>
  <c r="H184" i="7" s="1"/>
  <c r="H180" i="7"/>
  <c r="H178" i="7" s="1"/>
  <c r="H177" i="7" s="1"/>
  <c r="H176" i="7"/>
  <c r="J176" i="7" s="1"/>
  <c r="J175" i="7" s="1"/>
  <c r="H174" i="7"/>
  <c r="H173" i="7" s="1"/>
  <c r="H172" i="7"/>
  <c r="H171" i="7" s="1"/>
  <c r="H166" i="7"/>
  <c r="H165" i="7"/>
  <c r="H162" i="7"/>
  <c r="H161" i="7" s="1"/>
  <c r="H160" i="7"/>
  <c r="H159" i="7" s="1"/>
  <c r="H158" i="7"/>
  <c r="H157" i="7" s="1"/>
  <c r="H149" i="7"/>
  <c r="H148" i="7" s="1"/>
  <c r="H153" i="7"/>
  <c r="H152" i="7"/>
  <c r="H147" i="7"/>
  <c r="H146" i="7" s="1"/>
  <c r="H145" i="7"/>
  <c r="H144" i="7" s="1"/>
  <c r="H139" i="7"/>
  <c r="H138" i="7" s="1"/>
  <c r="H137" i="7" s="1"/>
  <c r="H136" i="7" s="1"/>
  <c r="H135" i="7" s="1"/>
  <c r="H134" i="7" s="1"/>
  <c r="H121" i="7"/>
  <c r="H120" i="7"/>
  <c r="H117" i="7"/>
  <c r="H116" i="7" s="1"/>
  <c r="H115" i="7"/>
  <c r="H114" i="7" s="1"/>
  <c r="H113" i="7"/>
  <c r="H112" i="7" s="1"/>
  <c r="H108" i="7"/>
  <c r="H107" i="7"/>
  <c r="H104" i="7"/>
  <c r="H103" i="7" s="1"/>
  <c r="H102" i="7"/>
  <c r="H101" i="7" s="1"/>
  <c r="H100" i="7"/>
  <c r="H99" i="7" s="1"/>
  <c r="H94" i="7"/>
  <c r="H92" i="7" s="1"/>
  <c r="H91" i="7" s="1"/>
  <c r="H90" i="7" s="1"/>
  <c r="H89" i="7" s="1"/>
  <c r="H88" i="7" s="1"/>
  <c r="H87" i="7"/>
  <c r="H86" i="7" s="1"/>
  <c r="H85" i="7" s="1"/>
  <c r="H83" i="7" s="1"/>
  <c r="H78" i="7"/>
  <c r="H76" i="7" s="1"/>
  <c r="H75" i="7"/>
  <c r="H74" i="7" s="1"/>
  <c r="H69" i="7"/>
  <c r="H68" i="7" s="1"/>
  <c r="H66" i="7"/>
  <c r="J66" i="7" s="1"/>
  <c r="L66" i="7" s="1"/>
  <c r="H65" i="7"/>
  <c r="J65" i="7" s="1"/>
  <c r="L65" i="7" s="1"/>
  <c r="H64" i="7"/>
  <c r="J64" i="7" s="1"/>
  <c r="L64" i="7" s="1"/>
  <c r="H63" i="7"/>
  <c r="J63" i="7" s="1"/>
  <c r="L63" i="7" s="1"/>
  <c r="H60" i="7"/>
  <c r="J60" i="7" s="1"/>
  <c r="L60" i="7" s="1"/>
  <c r="H51" i="7"/>
  <c r="H50" i="7"/>
  <c r="J50" i="7" s="1"/>
  <c r="L50" i="7" s="1"/>
  <c r="H46" i="7"/>
  <c r="J46" i="7" s="1"/>
  <c r="L46" i="7" s="1"/>
  <c r="H45" i="7"/>
  <c r="J45" i="7" s="1"/>
  <c r="H44" i="7"/>
  <c r="H24" i="7"/>
  <c r="H23" i="7" s="1"/>
  <c r="H22" i="7" s="1"/>
  <c r="H21" i="7" s="1"/>
  <c r="H20" i="7" s="1"/>
  <c r="H19" i="7" s="1"/>
  <c r="G246" i="7"/>
  <c r="G245" i="7" s="1"/>
  <c r="G244" i="7" s="1"/>
  <c r="G243" i="7" s="1"/>
  <c r="G242" i="7" s="1"/>
  <c r="G241" i="7" s="1"/>
  <c r="G233" i="7"/>
  <c r="G232" i="7" s="1"/>
  <c r="G231" i="7" s="1"/>
  <c r="G230" i="7" s="1"/>
  <c r="G229" i="7" s="1"/>
  <c r="G226" i="7"/>
  <c r="G225" i="7" s="1"/>
  <c r="G224" i="7" s="1"/>
  <c r="G223" i="7" s="1"/>
  <c r="G222" i="7" s="1"/>
  <c r="G191" i="7"/>
  <c r="G190" i="7" s="1"/>
  <c r="G188" i="7"/>
  <c r="G186" i="7"/>
  <c r="G184" i="7"/>
  <c r="G178" i="7"/>
  <c r="G177" i="7" s="1"/>
  <c r="G175" i="7"/>
  <c r="G173" i="7"/>
  <c r="G171" i="7"/>
  <c r="G164" i="7"/>
  <c r="G163" i="7" s="1"/>
  <c r="G161" i="7"/>
  <c r="G159" i="7"/>
  <c r="G157" i="7"/>
  <c r="G151" i="7"/>
  <c r="G150" i="7" s="1"/>
  <c r="G148" i="7"/>
  <c r="G146" i="7"/>
  <c r="G144" i="7"/>
  <c r="G138" i="7"/>
  <c r="G137" i="7" s="1"/>
  <c r="G136" i="7" s="1"/>
  <c r="G135" i="7" s="1"/>
  <c r="G134" i="7" s="1"/>
  <c r="G119" i="7"/>
  <c r="G118" i="7" s="1"/>
  <c r="G116" i="7"/>
  <c r="G114" i="7"/>
  <c r="G112" i="7"/>
  <c r="G106" i="7"/>
  <c r="G105" i="7" s="1"/>
  <c r="G103" i="7"/>
  <c r="G101" i="7"/>
  <c r="G99" i="7"/>
  <c r="G92" i="7"/>
  <c r="G91" i="7" s="1"/>
  <c r="G90" i="7" s="1"/>
  <c r="G89" i="7" s="1"/>
  <c r="G88" i="7" s="1"/>
  <c r="G86" i="7"/>
  <c r="G85" i="7" s="1"/>
  <c r="G83" i="7" s="1"/>
  <c r="G82" i="7" s="1"/>
  <c r="G76" i="7"/>
  <c r="G74" i="7"/>
  <c r="G68" i="7"/>
  <c r="G67" i="7" s="1"/>
  <c r="G61" i="7"/>
  <c r="G52" i="7"/>
  <c r="G47" i="7"/>
  <c r="G43" i="7"/>
  <c r="G23" i="7"/>
  <c r="G22" i="7" s="1"/>
  <c r="G21" i="7" s="1"/>
  <c r="G20" i="7" s="1"/>
  <c r="G19" i="7" s="1"/>
  <c r="H15" i="7"/>
  <c r="H14" i="7" s="1"/>
  <c r="H13" i="7" s="1"/>
  <c r="H12" i="7" s="1"/>
  <c r="H11" i="7" s="1"/>
  <c r="H10" i="7" s="1"/>
  <c r="H9" i="7" s="1"/>
  <c r="H8" i="7" s="1"/>
  <c r="H7" i="7" s="1"/>
  <c r="G14" i="7"/>
  <c r="G13" i="7" s="1"/>
  <c r="G12" i="7" s="1"/>
  <c r="G11" i="7" s="1"/>
  <c r="G10" i="7" s="1"/>
  <c r="G9" i="7" s="1"/>
  <c r="G8" i="7" s="1"/>
  <c r="G7" i="7" s="1"/>
  <c r="E266" i="7"/>
  <c r="I266" i="7"/>
  <c r="C266" i="7"/>
  <c r="F264" i="7"/>
  <c r="D264" i="7"/>
  <c r="E14" i="5"/>
  <c r="C14" i="5"/>
  <c r="G14" i="3"/>
  <c r="I14" i="3"/>
  <c r="F121" i="7"/>
  <c r="D121" i="7"/>
  <c r="F120" i="7"/>
  <c r="D120" i="7"/>
  <c r="J119" i="7"/>
  <c r="J118" i="7" s="1"/>
  <c r="I119" i="7"/>
  <c r="I118" i="7" s="1"/>
  <c r="E119" i="7"/>
  <c r="E118" i="7" s="1"/>
  <c r="C119" i="7"/>
  <c r="C118" i="7" s="1"/>
  <c r="F117" i="7"/>
  <c r="F116" i="7" s="1"/>
  <c r="D117" i="7"/>
  <c r="D116" i="7" s="1"/>
  <c r="J116" i="7"/>
  <c r="I116" i="7"/>
  <c r="E116" i="7"/>
  <c r="C116" i="7"/>
  <c r="F115" i="7"/>
  <c r="F114" i="7" s="1"/>
  <c r="D115" i="7"/>
  <c r="D114" i="7" s="1"/>
  <c r="J114" i="7"/>
  <c r="I114" i="7"/>
  <c r="E114" i="7"/>
  <c r="C114" i="7"/>
  <c r="F113" i="7"/>
  <c r="F112" i="7" s="1"/>
  <c r="D113" i="7"/>
  <c r="D112" i="7" s="1"/>
  <c r="J112" i="7"/>
  <c r="I112" i="7"/>
  <c r="E112" i="7"/>
  <c r="C112" i="7"/>
  <c r="F108" i="7"/>
  <c r="D108" i="7"/>
  <c r="F107" i="7"/>
  <c r="D107" i="7"/>
  <c r="J106" i="7"/>
  <c r="J105" i="7" s="1"/>
  <c r="I106" i="7"/>
  <c r="I105" i="7" s="1"/>
  <c r="E106" i="7"/>
  <c r="E105" i="7" s="1"/>
  <c r="C106" i="7"/>
  <c r="C105" i="7" s="1"/>
  <c r="F104" i="7"/>
  <c r="F103" i="7" s="1"/>
  <c r="D104" i="7"/>
  <c r="D103" i="7" s="1"/>
  <c r="J103" i="7"/>
  <c r="I103" i="7"/>
  <c r="E103" i="7"/>
  <c r="C103" i="7"/>
  <c r="F102" i="7"/>
  <c r="F101" i="7" s="1"/>
  <c r="D102" i="7"/>
  <c r="D101" i="7" s="1"/>
  <c r="J101" i="7"/>
  <c r="I101" i="7"/>
  <c r="E101" i="7"/>
  <c r="C101" i="7"/>
  <c r="F100" i="7"/>
  <c r="F99" i="7" s="1"/>
  <c r="D100" i="7"/>
  <c r="D99" i="7" s="1"/>
  <c r="J99" i="7"/>
  <c r="I99" i="7"/>
  <c r="E99" i="7"/>
  <c r="C99" i="7"/>
  <c r="F546" i="7"/>
  <c r="F545" i="7"/>
  <c r="D546" i="7"/>
  <c r="D545" i="7"/>
  <c r="F541" i="7"/>
  <c r="F540" i="7" s="1"/>
  <c r="D541" i="7"/>
  <c r="D540" i="7" s="1"/>
  <c r="F539" i="7"/>
  <c r="F538" i="7"/>
  <c r="D539" i="7"/>
  <c r="D538" i="7"/>
  <c r="F532" i="7"/>
  <c r="F531" i="7" s="1"/>
  <c r="F530" i="7" s="1"/>
  <c r="F529" i="7" s="1"/>
  <c r="D532" i="7"/>
  <c r="D531" i="7" s="1"/>
  <c r="D530" i="7" s="1"/>
  <c r="D529" i="7" s="1"/>
  <c r="F528" i="7"/>
  <c r="F527" i="7" s="1"/>
  <c r="F526" i="7" s="1"/>
  <c r="F525" i="7" s="1"/>
  <c r="D528" i="7"/>
  <c r="D527" i="7" s="1"/>
  <c r="D526" i="7" s="1"/>
  <c r="D525" i="7" s="1"/>
  <c r="F523" i="7"/>
  <c r="F522" i="7" s="1"/>
  <c r="F521" i="7" s="1"/>
  <c r="F520" i="7" s="1"/>
  <c r="D523" i="7"/>
  <c r="D522" i="7" s="1"/>
  <c r="D521" i="7" s="1"/>
  <c r="D520" i="7" s="1"/>
  <c r="F519" i="7"/>
  <c r="F518" i="7" s="1"/>
  <c r="F517" i="7" s="1"/>
  <c r="F516" i="7" s="1"/>
  <c r="D519" i="7"/>
  <c r="D518" i="7" s="1"/>
  <c r="D517" i="7" s="1"/>
  <c r="D516" i="7" s="1"/>
  <c r="F514" i="7"/>
  <c r="F513" i="7" s="1"/>
  <c r="F512" i="7" s="1"/>
  <c r="F511" i="7" s="1"/>
  <c r="D514" i="7"/>
  <c r="D513" i="7" s="1"/>
  <c r="D512" i="7" s="1"/>
  <c r="D511" i="7" s="1"/>
  <c r="F510" i="7"/>
  <c r="F509" i="7" s="1"/>
  <c r="F508" i="7" s="1"/>
  <c r="F507" i="7" s="1"/>
  <c r="D510" i="7"/>
  <c r="D509" i="7" s="1"/>
  <c r="D508" i="7" s="1"/>
  <c r="D507" i="7" s="1"/>
  <c r="F504" i="7"/>
  <c r="F503" i="7" s="1"/>
  <c r="F502" i="7" s="1"/>
  <c r="F501" i="7" s="1"/>
  <c r="F500" i="7" s="1"/>
  <c r="F499" i="7" s="1"/>
  <c r="D504" i="7"/>
  <c r="D503" i="7" s="1"/>
  <c r="D502" i="7" s="1"/>
  <c r="D501" i="7" s="1"/>
  <c r="D500" i="7" s="1"/>
  <c r="D499" i="7" s="1"/>
  <c r="F492" i="7"/>
  <c r="F491" i="7" s="1"/>
  <c r="F490" i="7" s="1"/>
  <c r="F489" i="7" s="1"/>
  <c r="F488" i="7" s="1"/>
  <c r="D492" i="7"/>
  <c r="D491" i="7" s="1"/>
  <c r="D490" i="7" s="1"/>
  <c r="D489" i="7" s="1"/>
  <c r="D488" i="7" s="1"/>
  <c r="F487" i="7"/>
  <c r="F486" i="7"/>
  <c r="D487" i="7"/>
  <c r="D486" i="7"/>
  <c r="F481" i="7"/>
  <c r="F480" i="7" s="1"/>
  <c r="D481" i="7"/>
  <c r="D480" i="7" s="1"/>
  <c r="F479" i="7"/>
  <c r="F478" i="7"/>
  <c r="D479" i="7"/>
  <c r="D478" i="7"/>
  <c r="F473" i="7"/>
  <c r="F472" i="7" s="1"/>
  <c r="D473" i="7"/>
  <c r="D472" i="7" s="1"/>
  <c r="F471" i="7"/>
  <c r="F470" i="7"/>
  <c r="D471" i="7"/>
  <c r="D470" i="7"/>
  <c r="F465" i="7"/>
  <c r="F464" i="7" s="1"/>
  <c r="D465" i="7"/>
  <c r="D464" i="7" s="1"/>
  <c r="F463" i="7"/>
  <c r="F462" i="7"/>
  <c r="F461" i="7"/>
  <c r="F460" i="7"/>
  <c r="F459" i="7"/>
  <c r="D463" i="7"/>
  <c r="D462" i="7"/>
  <c r="D461" i="7"/>
  <c r="D460" i="7"/>
  <c r="D459" i="7"/>
  <c r="F453" i="7"/>
  <c r="F452" i="7" s="1"/>
  <c r="F451" i="7" s="1"/>
  <c r="F450" i="7" s="1"/>
  <c r="F449" i="7" s="1"/>
  <c r="D453" i="7"/>
  <c r="D452" i="7" s="1"/>
  <c r="D451" i="7" s="1"/>
  <c r="D450" i="7" s="1"/>
  <c r="D449" i="7" s="1"/>
  <c r="F448" i="7"/>
  <c r="F447" i="7" s="1"/>
  <c r="F446" i="7" s="1"/>
  <c r="F445" i="7" s="1"/>
  <c r="F444" i="7" s="1"/>
  <c r="D448" i="7"/>
  <c r="D447" i="7" s="1"/>
  <c r="D446" i="7" s="1"/>
  <c r="D445" i="7" s="1"/>
  <c r="D444" i="7" s="1"/>
  <c r="F442" i="7"/>
  <c r="F441" i="7" s="1"/>
  <c r="F440" i="7" s="1"/>
  <c r="D442" i="7"/>
  <c r="D441" i="7" s="1"/>
  <c r="D440" i="7" s="1"/>
  <c r="F439" i="7"/>
  <c r="F438" i="7" s="1"/>
  <c r="D439" i="7"/>
  <c r="D438" i="7" s="1"/>
  <c r="F437" i="7"/>
  <c r="F436" i="7" s="1"/>
  <c r="D437" i="7"/>
  <c r="D436" i="7" s="1"/>
  <c r="F435" i="7"/>
  <c r="F434" i="7"/>
  <c r="F433" i="7"/>
  <c r="D435" i="7"/>
  <c r="D434" i="7"/>
  <c r="D433" i="7"/>
  <c r="F428" i="7"/>
  <c r="F427" i="7" s="1"/>
  <c r="D428" i="7"/>
  <c r="D427" i="7" s="1"/>
  <c r="F426" i="7"/>
  <c r="F425" i="7" s="1"/>
  <c r="D426" i="7"/>
  <c r="D425" i="7" s="1"/>
  <c r="F423" i="7"/>
  <c r="F422" i="7" s="1"/>
  <c r="D423" i="7"/>
  <c r="D422" i="7" s="1"/>
  <c r="F421" i="7"/>
  <c r="F420" i="7" s="1"/>
  <c r="D421" i="7"/>
  <c r="D420" i="7" s="1"/>
  <c r="F419" i="7"/>
  <c r="F418" i="7"/>
  <c r="F417" i="7"/>
  <c r="D419" i="7"/>
  <c r="D418" i="7"/>
  <c r="D417" i="7"/>
  <c r="F411" i="7"/>
  <c r="F410" i="7" s="1"/>
  <c r="D411" i="7"/>
  <c r="D410" i="7" s="1"/>
  <c r="F409" i="7"/>
  <c r="F408" i="7"/>
  <c r="D409" i="7"/>
  <c r="D408" i="7"/>
  <c r="F406" i="7"/>
  <c r="F405" i="7"/>
  <c r="F404" i="7"/>
  <c r="D406" i="7"/>
  <c r="D405" i="7"/>
  <c r="D404" i="7"/>
  <c r="F402" i="7"/>
  <c r="F401" i="7"/>
  <c r="D402" i="7"/>
  <c r="D401" i="7"/>
  <c r="F395" i="7"/>
  <c r="F394" i="7" s="1"/>
  <c r="F393" i="7" s="1"/>
  <c r="D395" i="7"/>
  <c r="D394" i="7" s="1"/>
  <c r="D393" i="7" s="1"/>
  <c r="F392" i="7"/>
  <c r="F391" i="7" s="1"/>
  <c r="D392" i="7"/>
  <c r="D391" i="7" s="1"/>
  <c r="F390" i="7"/>
  <c r="F389" i="7"/>
  <c r="F388" i="7"/>
  <c r="F387" i="7"/>
  <c r="D390" i="7"/>
  <c r="D389" i="7"/>
  <c r="D388" i="7"/>
  <c r="D387" i="7"/>
  <c r="F385" i="7"/>
  <c r="F384" i="7"/>
  <c r="F383" i="7"/>
  <c r="F382" i="7"/>
  <c r="F381" i="7"/>
  <c r="F380" i="7"/>
  <c r="D385" i="7"/>
  <c r="D384" i="7"/>
  <c r="D383" i="7"/>
  <c r="D382" i="7"/>
  <c r="D381" i="7"/>
  <c r="D380" i="7"/>
  <c r="F378" i="7"/>
  <c r="F377" i="7"/>
  <c r="F376" i="7"/>
  <c r="D378" i="7"/>
  <c r="D377" i="7"/>
  <c r="D376" i="7"/>
  <c r="F371" i="7"/>
  <c r="F370" i="7" s="1"/>
  <c r="F369" i="7" s="1"/>
  <c r="D371" i="7"/>
  <c r="D370" i="7" s="1"/>
  <c r="D369" i="7" s="1"/>
  <c r="F368" i="7"/>
  <c r="F367" i="7" s="1"/>
  <c r="D368" i="7"/>
  <c r="D367" i="7" s="1"/>
  <c r="F366" i="7"/>
  <c r="F365" i="7"/>
  <c r="F364" i="7"/>
  <c r="F363" i="7"/>
  <c r="F362" i="7"/>
  <c r="F361" i="7"/>
  <c r="F360" i="7"/>
  <c r="D366" i="7"/>
  <c r="D365" i="7"/>
  <c r="D364" i="7"/>
  <c r="D363" i="7"/>
  <c r="D362" i="7"/>
  <c r="D361" i="7"/>
  <c r="D360" i="7"/>
  <c r="F358" i="7"/>
  <c r="F357" i="7"/>
  <c r="F356" i="7"/>
  <c r="F355" i="7"/>
  <c r="F354" i="7"/>
  <c r="F353" i="7"/>
  <c r="D358" i="7"/>
  <c r="D357" i="7"/>
  <c r="D356" i="7"/>
  <c r="D355" i="7"/>
  <c r="D354" i="7"/>
  <c r="D353" i="7"/>
  <c r="F351" i="7"/>
  <c r="F350" i="7"/>
  <c r="F349" i="7"/>
  <c r="D351" i="7"/>
  <c r="D350" i="7"/>
  <c r="D349" i="7"/>
  <c r="F344" i="7"/>
  <c r="F343" i="7"/>
  <c r="D344" i="7"/>
  <c r="D343" i="7"/>
  <c r="F337" i="7"/>
  <c r="F336" i="7" s="1"/>
  <c r="F335" i="7" s="1"/>
  <c r="F334" i="7" s="1"/>
  <c r="F333" i="7" s="1"/>
  <c r="D337" i="7"/>
  <c r="D336" i="7" s="1"/>
  <c r="D335" i="7" s="1"/>
  <c r="D334" i="7" s="1"/>
  <c r="D333" i="7" s="1"/>
  <c r="F332" i="7"/>
  <c r="F331" i="7" s="1"/>
  <c r="F330" i="7" s="1"/>
  <c r="F329" i="7" s="1"/>
  <c r="F328" i="7" s="1"/>
  <c r="D332" i="7"/>
  <c r="D331" i="7" s="1"/>
  <c r="D330" i="7" s="1"/>
  <c r="D329" i="7" s="1"/>
  <c r="D328" i="7" s="1"/>
  <c r="F326" i="7"/>
  <c r="F325" i="7" s="1"/>
  <c r="F324" i="7" s="1"/>
  <c r="F323" i="7" s="1"/>
  <c r="F322" i="7" s="1"/>
  <c r="F321" i="7" s="1"/>
  <c r="D326" i="7"/>
  <c r="D325" i="7" s="1"/>
  <c r="D324" i="7" s="1"/>
  <c r="D323" i="7" s="1"/>
  <c r="D322" i="7" s="1"/>
  <c r="D321" i="7" s="1"/>
  <c r="F320" i="7"/>
  <c r="F319" i="7" s="1"/>
  <c r="D320" i="7"/>
  <c r="D319" i="7" s="1"/>
  <c r="F318" i="7"/>
  <c r="F317" i="7" s="1"/>
  <c r="D318" i="7"/>
  <c r="D317" i="7" s="1"/>
  <c r="F315" i="7"/>
  <c r="F314" i="7" s="1"/>
  <c r="D315" i="7"/>
  <c r="D314" i="7" s="1"/>
  <c r="F313" i="7"/>
  <c r="F312" i="7" s="1"/>
  <c r="D313" i="7"/>
  <c r="D312" i="7" s="1"/>
  <c r="F311" i="7"/>
  <c r="F310" i="7"/>
  <c r="F309" i="7"/>
  <c r="D311" i="7"/>
  <c r="D310" i="7"/>
  <c r="D309" i="7"/>
  <c r="F303" i="7"/>
  <c r="F302" i="7" s="1"/>
  <c r="F301" i="7" s="1"/>
  <c r="F300" i="7" s="1"/>
  <c r="F299" i="7" s="1"/>
  <c r="D303" i="7"/>
  <c r="D302" i="7" s="1"/>
  <c r="D301" i="7" s="1"/>
  <c r="D300" i="7" s="1"/>
  <c r="D299" i="7" s="1"/>
  <c r="F298" i="7"/>
  <c r="F297" i="7" s="1"/>
  <c r="D298" i="7"/>
  <c r="D297" i="7" s="1"/>
  <c r="F296" i="7"/>
  <c r="F295" i="7"/>
  <c r="F294" i="7"/>
  <c r="F293" i="7"/>
  <c r="D296" i="7"/>
  <c r="D295" i="7"/>
  <c r="D294" i="7"/>
  <c r="D293" i="7"/>
  <c r="F291" i="7"/>
  <c r="F290" i="7"/>
  <c r="D291" i="7"/>
  <c r="D290" i="7"/>
  <c r="F285" i="7"/>
  <c r="F284" i="7"/>
  <c r="D285" i="7"/>
  <c r="D284" i="7"/>
  <c r="F282" i="7"/>
  <c r="F281" i="7"/>
  <c r="F280" i="7"/>
  <c r="D282" i="7"/>
  <c r="D281" i="7"/>
  <c r="D280" i="7"/>
  <c r="F278" i="7"/>
  <c r="F277" i="7"/>
  <c r="F276" i="7"/>
  <c r="D278" i="7"/>
  <c r="D277" i="7"/>
  <c r="D276" i="7"/>
  <c r="F274" i="7"/>
  <c r="F273" i="7"/>
  <c r="D274" i="7"/>
  <c r="D273" i="7"/>
  <c r="F268" i="7"/>
  <c r="F267" i="7"/>
  <c r="D268" i="7"/>
  <c r="D267" i="7"/>
  <c r="F265" i="7"/>
  <c r="F263" i="7"/>
  <c r="D265" i="7"/>
  <c r="D263" i="7"/>
  <c r="F261" i="7"/>
  <c r="F260" i="7"/>
  <c r="F259" i="7"/>
  <c r="D261" i="7"/>
  <c r="D260" i="7"/>
  <c r="D259" i="7"/>
  <c r="F257" i="7"/>
  <c r="F256" i="7"/>
  <c r="D257" i="7"/>
  <c r="D256" i="7"/>
  <c r="F247" i="7"/>
  <c r="F246" i="7" s="1"/>
  <c r="F245" i="7" s="1"/>
  <c r="F244" i="7" s="1"/>
  <c r="F243" i="7" s="1"/>
  <c r="F242" i="7" s="1"/>
  <c r="F241" i="7" s="1"/>
  <c r="D247" i="7"/>
  <c r="D246" i="7" s="1"/>
  <c r="D245" i="7" s="1"/>
  <c r="D244" i="7" s="1"/>
  <c r="D243" i="7" s="1"/>
  <c r="D242" i="7" s="1"/>
  <c r="D241" i="7" s="1"/>
  <c r="F234" i="7"/>
  <c r="F233" i="7" s="1"/>
  <c r="F232" i="7" s="1"/>
  <c r="F231" i="7" s="1"/>
  <c r="F230" i="7" s="1"/>
  <c r="F229" i="7" s="1"/>
  <c r="D234" i="7"/>
  <c r="D233" i="7" s="1"/>
  <c r="D232" i="7" s="1"/>
  <c r="D231" i="7" s="1"/>
  <c r="D230" i="7" s="1"/>
  <c r="D229" i="7" s="1"/>
  <c r="F227" i="7"/>
  <c r="F226" i="7" s="1"/>
  <c r="F225" i="7" s="1"/>
  <c r="F224" i="7" s="1"/>
  <c r="F223" i="7" s="1"/>
  <c r="F222" i="7" s="1"/>
  <c r="D227" i="7"/>
  <c r="D226" i="7" s="1"/>
  <c r="D225" i="7" s="1"/>
  <c r="D224" i="7" s="1"/>
  <c r="D223" i="7" s="1"/>
  <c r="D222" i="7" s="1"/>
  <c r="F193" i="7"/>
  <c r="F192" i="7"/>
  <c r="D193" i="7"/>
  <c r="D192" i="7"/>
  <c r="F189" i="7"/>
  <c r="F188" i="7" s="1"/>
  <c r="D189" i="7"/>
  <c r="D188" i="7" s="1"/>
  <c r="F187" i="7"/>
  <c r="F186" i="7" s="1"/>
  <c r="D187" i="7"/>
  <c r="D186" i="7" s="1"/>
  <c r="F185" i="7"/>
  <c r="F184" i="7" s="1"/>
  <c r="D185" i="7"/>
  <c r="D184" i="7" s="1"/>
  <c r="F180" i="7"/>
  <c r="F179" i="7"/>
  <c r="D180" i="7"/>
  <c r="D179" i="7"/>
  <c r="F176" i="7"/>
  <c r="F175" i="7" s="1"/>
  <c r="D176" i="7"/>
  <c r="D175" i="7" s="1"/>
  <c r="F174" i="7"/>
  <c r="F173" i="7" s="1"/>
  <c r="D174" i="7"/>
  <c r="D173" i="7" s="1"/>
  <c r="F172" i="7"/>
  <c r="F171" i="7" s="1"/>
  <c r="D172" i="7"/>
  <c r="D171" i="7" s="1"/>
  <c r="F166" i="7"/>
  <c r="F165" i="7"/>
  <c r="D166" i="7"/>
  <c r="D165" i="7"/>
  <c r="F162" i="7"/>
  <c r="F161" i="7" s="1"/>
  <c r="D162" i="7"/>
  <c r="D161" i="7" s="1"/>
  <c r="F160" i="7"/>
  <c r="F159" i="7" s="1"/>
  <c r="D160" i="7"/>
  <c r="D159" i="7" s="1"/>
  <c r="F158" i="7"/>
  <c r="F157" i="7" s="1"/>
  <c r="D158" i="7"/>
  <c r="D157" i="7" s="1"/>
  <c r="F153" i="7"/>
  <c r="F152" i="7"/>
  <c r="D153" i="7"/>
  <c r="D152" i="7"/>
  <c r="F149" i="7"/>
  <c r="F148" i="7" s="1"/>
  <c r="D149" i="7"/>
  <c r="D148" i="7" s="1"/>
  <c r="F147" i="7"/>
  <c r="F146" i="7" s="1"/>
  <c r="D147" i="7"/>
  <c r="D146" i="7" s="1"/>
  <c r="F145" i="7"/>
  <c r="F144" i="7" s="1"/>
  <c r="D145" i="7"/>
  <c r="D144" i="7" s="1"/>
  <c r="F139" i="7"/>
  <c r="F138" i="7" s="1"/>
  <c r="F137" i="7" s="1"/>
  <c r="F136" i="7" s="1"/>
  <c r="F135" i="7" s="1"/>
  <c r="F134" i="7" s="1"/>
  <c r="D139" i="7"/>
  <c r="D138" i="7" s="1"/>
  <c r="D137" i="7" s="1"/>
  <c r="D136" i="7" s="1"/>
  <c r="D135" i="7" s="1"/>
  <c r="D134" i="7" s="1"/>
  <c r="F94" i="7"/>
  <c r="F93" i="7"/>
  <c r="D94" i="7"/>
  <c r="D93" i="7"/>
  <c r="F87" i="7"/>
  <c r="F86" i="7" s="1"/>
  <c r="F85" i="7" s="1"/>
  <c r="F83" i="7" s="1"/>
  <c r="F82" i="7" s="1"/>
  <c r="D87" i="7"/>
  <c r="D86" i="7" s="1"/>
  <c r="D85" i="7" s="1"/>
  <c r="D83" i="7" s="1"/>
  <c r="D82" i="7" s="1"/>
  <c r="E544" i="7"/>
  <c r="E543" i="7" s="1"/>
  <c r="E542" i="7" s="1"/>
  <c r="E540" i="7"/>
  <c r="E537" i="7"/>
  <c r="E531" i="7"/>
  <c r="E530" i="7" s="1"/>
  <c r="E529" i="7" s="1"/>
  <c r="E527" i="7"/>
  <c r="E526" i="7" s="1"/>
  <c r="E525" i="7" s="1"/>
  <c r="E522" i="7"/>
  <c r="E521" i="7" s="1"/>
  <c r="E520" i="7" s="1"/>
  <c r="E518" i="7"/>
  <c r="E517" i="7" s="1"/>
  <c r="E516" i="7" s="1"/>
  <c r="E513" i="7"/>
  <c r="E512" i="7" s="1"/>
  <c r="E511" i="7" s="1"/>
  <c r="E509" i="7"/>
  <c r="E508" i="7" s="1"/>
  <c r="E507" i="7" s="1"/>
  <c r="E503" i="7"/>
  <c r="E502" i="7" s="1"/>
  <c r="E501" i="7" s="1"/>
  <c r="E500" i="7" s="1"/>
  <c r="E499" i="7" s="1"/>
  <c r="E491" i="7"/>
  <c r="E490" i="7" s="1"/>
  <c r="E489" i="7" s="1"/>
  <c r="E488" i="7" s="1"/>
  <c r="E485" i="7"/>
  <c r="E484" i="7" s="1"/>
  <c r="E483" i="7" s="1"/>
  <c r="E482" i="7" s="1"/>
  <c r="E480" i="7"/>
  <c r="E477" i="7"/>
  <c r="E472" i="7"/>
  <c r="E469" i="7"/>
  <c r="E464" i="7"/>
  <c r="E458" i="7"/>
  <c r="E452" i="7"/>
  <c r="E451" i="7" s="1"/>
  <c r="E450" i="7" s="1"/>
  <c r="E449" i="7" s="1"/>
  <c r="E447" i="7"/>
  <c r="E446" i="7" s="1"/>
  <c r="E445" i="7" s="1"/>
  <c r="E444" i="7" s="1"/>
  <c r="E441" i="7"/>
  <c r="E440" i="7" s="1"/>
  <c r="E438" i="7"/>
  <c r="E436" i="7"/>
  <c r="E432" i="7"/>
  <c r="E427" i="7"/>
  <c r="E425" i="7"/>
  <c r="E422" i="7"/>
  <c r="E420" i="7"/>
  <c r="E416" i="7"/>
  <c r="E410" i="7"/>
  <c r="E407" i="7"/>
  <c r="E403" i="7"/>
  <c r="E400" i="7"/>
  <c r="E394" i="7"/>
  <c r="E393" i="7" s="1"/>
  <c r="E391" i="7"/>
  <c r="E386" i="7"/>
  <c r="E379" i="7"/>
  <c r="E375" i="7"/>
  <c r="E370" i="7"/>
  <c r="E369" i="7" s="1"/>
  <c r="E367" i="7"/>
  <c r="E359" i="7"/>
  <c r="E352" i="7"/>
  <c r="E348" i="7"/>
  <c r="E342" i="7"/>
  <c r="E341" i="7" s="1"/>
  <c r="E340" i="7" s="1"/>
  <c r="E339" i="7" s="1"/>
  <c r="E336" i="7"/>
  <c r="E335" i="7" s="1"/>
  <c r="E334" i="7" s="1"/>
  <c r="E333" i="7" s="1"/>
  <c r="E331" i="7"/>
  <c r="E330" i="7" s="1"/>
  <c r="E329" i="7" s="1"/>
  <c r="E328" i="7" s="1"/>
  <c r="E325" i="7"/>
  <c r="E324" i="7" s="1"/>
  <c r="E323" i="7" s="1"/>
  <c r="E322" i="7" s="1"/>
  <c r="E321" i="7" s="1"/>
  <c r="E319" i="7"/>
  <c r="E317" i="7"/>
  <c r="E314" i="7"/>
  <c r="E312" i="7"/>
  <c r="E308" i="7"/>
  <c r="E302" i="7"/>
  <c r="E301" i="7" s="1"/>
  <c r="E300" i="7" s="1"/>
  <c r="E299" i="7" s="1"/>
  <c r="E297" i="7"/>
  <c r="E292" i="7"/>
  <c r="E289" i="7"/>
  <c r="E283" i="7"/>
  <c r="E279" i="7"/>
  <c r="E275" i="7"/>
  <c r="E272" i="7"/>
  <c r="E262" i="7"/>
  <c r="E258" i="7"/>
  <c r="E255" i="7"/>
  <c r="E246" i="7"/>
  <c r="E245" i="7" s="1"/>
  <c r="E244" i="7" s="1"/>
  <c r="E243" i="7" s="1"/>
  <c r="E242" i="7" s="1"/>
  <c r="E241" i="7" s="1"/>
  <c r="E233" i="7"/>
  <c r="E232" i="7" s="1"/>
  <c r="E231" i="7" s="1"/>
  <c r="E230" i="7" s="1"/>
  <c r="E229" i="7" s="1"/>
  <c r="E226" i="7"/>
  <c r="E225" i="7" s="1"/>
  <c r="E224" i="7" s="1"/>
  <c r="E223" i="7" s="1"/>
  <c r="E222" i="7" s="1"/>
  <c r="E191" i="7"/>
  <c r="E190" i="7" s="1"/>
  <c r="E188" i="7"/>
  <c r="E186" i="7"/>
  <c r="E184" i="7"/>
  <c r="E178" i="7"/>
  <c r="E177" i="7" s="1"/>
  <c r="E175" i="7"/>
  <c r="E173" i="7"/>
  <c r="E171" i="7"/>
  <c r="E164" i="7"/>
  <c r="E163" i="7" s="1"/>
  <c r="E161" i="7"/>
  <c r="E159" i="7"/>
  <c r="E157" i="7"/>
  <c r="E151" i="7"/>
  <c r="E150" i="7" s="1"/>
  <c r="E148" i="7"/>
  <c r="E146" i="7"/>
  <c r="E144" i="7"/>
  <c r="E138" i="7"/>
  <c r="E137" i="7" s="1"/>
  <c r="E136" i="7" s="1"/>
  <c r="E135" i="7" s="1"/>
  <c r="E134" i="7" s="1"/>
  <c r="E92" i="7"/>
  <c r="E91" i="7" s="1"/>
  <c r="E90" i="7" s="1"/>
  <c r="E89" i="7" s="1"/>
  <c r="E88" i="7" s="1"/>
  <c r="E86" i="7"/>
  <c r="E85" i="7" s="1"/>
  <c r="E83" i="7" s="1"/>
  <c r="E82" i="7" s="1"/>
  <c r="E76" i="7"/>
  <c r="E74" i="7"/>
  <c r="E68" i="7"/>
  <c r="E67" i="7" s="1"/>
  <c r="E61" i="7"/>
  <c r="E52" i="7"/>
  <c r="E47" i="7"/>
  <c r="E43" i="7"/>
  <c r="E23" i="7"/>
  <c r="E22" i="7" s="1"/>
  <c r="E21" i="7" s="1"/>
  <c r="E20" i="7" s="1"/>
  <c r="E19" i="7" s="1"/>
  <c r="F78" i="7"/>
  <c r="F77" i="7"/>
  <c r="D78" i="7"/>
  <c r="D77" i="7"/>
  <c r="F75" i="7"/>
  <c r="F74" i="7" s="1"/>
  <c r="D75" i="7"/>
  <c r="D74" i="7" s="1"/>
  <c r="F69" i="7"/>
  <c r="F68" i="7" s="1"/>
  <c r="F67" i="7" s="1"/>
  <c r="D69" i="7"/>
  <c r="D68" i="7" s="1"/>
  <c r="D67" i="7" s="1"/>
  <c r="F66" i="7"/>
  <c r="F65" i="7"/>
  <c r="F64" i="7"/>
  <c r="F63" i="7"/>
  <c r="F62" i="7"/>
  <c r="D66" i="7"/>
  <c r="D65" i="7"/>
  <c r="D64" i="7"/>
  <c r="D63" i="7"/>
  <c r="D62" i="7"/>
  <c r="F60" i="7"/>
  <c r="F59" i="7"/>
  <c r="F58" i="7"/>
  <c r="F57" i="7"/>
  <c r="F56" i="7"/>
  <c r="F55" i="7"/>
  <c r="F54" i="7"/>
  <c r="F53" i="7"/>
  <c r="D60" i="7"/>
  <c r="D59" i="7"/>
  <c r="D58" i="7"/>
  <c r="D57" i="7"/>
  <c r="D56" i="7"/>
  <c r="D55" i="7"/>
  <c r="D54" i="7"/>
  <c r="D53" i="7"/>
  <c r="F51" i="7"/>
  <c r="F50" i="7"/>
  <c r="F49" i="7"/>
  <c r="F48" i="7"/>
  <c r="D51" i="7"/>
  <c r="D50" i="7"/>
  <c r="D49" i="7"/>
  <c r="D48" i="7"/>
  <c r="F46" i="7"/>
  <c r="F45" i="7"/>
  <c r="F44" i="7"/>
  <c r="D46" i="7"/>
  <c r="D45" i="7"/>
  <c r="D44" i="7"/>
  <c r="F24" i="7"/>
  <c r="F23" i="7" s="1"/>
  <c r="F22" i="7" s="1"/>
  <c r="F21" i="7" s="1"/>
  <c r="F20" i="7" s="1"/>
  <c r="F19" i="7" s="1"/>
  <c r="D24" i="7"/>
  <c r="D23" i="7" s="1"/>
  <c r="D22" i="7" s="1"/>
  <c r="D21" i="7" s="1"/>
  <c r="D20" i="7" s="1"/>
  <c r="D19" i="7" s="1"/>
  <c r="F15" i="7"/>
  <c r="F14" i="7" s="1"/>
  <c r="F13" i="7" s="1"/>
  <c r="F12" i="7" s="1"/>
  <c r="F11" i="7" s="1"/>
  <c r="F10" i="7" s="1"/>
  <c r="F9" i="7" s="1"/>
  <c r="F8" i="7" s="1"/>
  <c r="F7" i="7" s="1"/>
  <c r="D15" i="7"/>
  <c r="D14" i="7" s="1"/>
  <c r="D13" i="7" s="1"/>
  <c r="D12" i="7" s="1"/>
  <c r="D11" i="7" s="1"/>
  <c r="D10" i="7" s="1"/>
  <c r="D9" i="7" s="1"/>
  <c r="D8" i="7" s="1"/>
  <c r="D7" i="7" s="1"/>
  <c r="E14" i="7"/>
  <c r="E13" i="7" s="1"/>
  <c r="E12" i="7" s="1"/>
  <c r="E11" i="7" s="1"/>
  <c r="E10" i="7" s="1"/>
  <c r="E9" i="7" s="1"/>
  <c r="E8" i="7" s="1"/>
  <c r="E7" i="7" s="1"/>
  <c r="E16" i="5"/>
  <c r="E13" i="5"/>
  <c r="C16" i="5"/>
  <c r="C13" i="5"/>
  <c r="D12" i="5"/>
  <c r="D11" i="5" s="1"/>
  <c r="F12" i="5"/>
  <c r="F11" i="5" s="1"/>
  <c r="H12" i="5"/>
  <c r="H11" i="5" s="1"/>
  <c r="H51" i="3"/>
  <c r="F51" i="3"/>
  <c r="H55" i="3"/>
  <c r="H54" i="3"/>
  <c r="F55" i="3"/>
  <c r="F54" i="3"/>
  <c r="G53" i="3"/>
  <c r="I53" i="3"/>
  <c r="E53" i="3"/>
  <c r="H49" i="3"/>
  <c r="F49" i="3"/>
  <c r="G61" i="3"/>
  <c r="I61" i="3"/>
  <c r="E61" i="3"/>
  <c r="G56" i="3"/>
  <c r="I56" i="3"/>
  <c r="E56" i="3"/>
  <c r="J70" i="3"/>
  <c r="L70" i="3" s="1"/>
  <c r="H70" i="3"/>
  <c r="F70" i="3"/>
  <c r="F68" i="3" s="1"/>
  <c r="H67" i="3"/>
  <c r="H66" i="3"/>
  <c r="H65" i="3"/>
  <c r="H64" i="3"/>
  <c r="H63" i="3"/>
  <c r="H62" i="3"/>
  <c r="F67" i="3"/>
  <c r="F66" i="3"/>
  <c r="F65" i="3"/>
  <c r="F64" i="3"/>
  <c r="F63" i="3"/>
  <c r="F62" i="3"/>
  <c r="H59" i="3"/>
  <c r="H57" i="3"/>
  <c r="F59" i="3"/>
  <c r="F57" i="3"/>
  <c r="H52" i="3"/>
  <c r="H50" i="3"/>
  <c r="H48" i="3"/>
  <c r="H47" i="3"/>
  <c r="H46" i="3"/>
  <c r="H45" i="3"/>
  <c r="H44" i="3"/>
  <c r="F52" i="3"/>
  <c r="F50" i="3"/>
  <c r="F48" i="3"/>
  <c r="F47" i="3"/>
  <c r="F46" i="3"/>
  <c r="F45" i="3"/>
  <c r="F44" i="3"/>
  <c r="G43" i="3"/>
  <c r="I43" i="3"/>
  <c r="E43" i="3"/>
  <c r="H42" i="3"/>
  <c r="H41" i="3"/>
  <c r="H40" i="3"/>
  <c r="F42" i="3"/>
  <c r="F41" i="3"/>
  <c r="F40" i="3"/>
  <c r="H39" i="3"/>
  <c r="F39" i="3"/>
  <c r="G38" i="3"/>
  <c r="I38" i="3"/>
  <c r="I37" i="3" s="1"/>
  <c r="E38" i="3"/>
  <c r="E14" i="3"/>
  <c r="J30" i="3"/>
  <c r="J29" i="3" s="1"/>
  <c r="H30" i="3"/>
  <c r="H29" i="3" s="1"/>
  <c r="F31" i="3"/>
  <c r="F30" i="3" s="1"/>
  <c r="F29" i="3" s="1"/>
  <c r="H28" i="3"/>
  <c r="H27" i="3"/>
  <c r="H26" i="3"/>
  <c r="H25" i="3"/>
  <c r="F28" i="3"/>
  <c r="F27" i="3"/>
  <c r="F26" i="3"/>
  <c r="F25" i="3"/>
  <c r="H23" i="3"/>
  <c r="H22" i="3"/>
  <c r="F23" i="3"/>
  <c r="F22" i="3"/>
  <c r="H20" i="3"/>
  <c r="H19" i="3"/>
  <c r="H18" i="3"/>
  <c r="H17" i="3"/>
  <c r="F20" i="3"/>
  <c r="F19" i="3"/>
  <c r="F18" i="3"/>
  <c r="F17" i="3"/>
  <c r="J14" i="3"/>
  <c r="H15" i="3"/>
  <c r="H14" i="3" s="1"/>
  <c r="F15" i="3"/>
  <c r="F14" i="3" s="1"/>
  <c r="J12" i="3"/>
  <c r="H13" i="3"/>
  <c r="H12" i="3" s="1"/>
  <c r="F13" i="3"/>
  <c r="F12" i="3" s="1"/>
  <c r="G30" i="3"/>
  <c r="G29" i="3" s="1"/>
  <c r="I30" i="3"/>
  <c r="I29" i="3" s="1"/>
  <c r="E30" i="3"/>
  <c r="E29" i="3" s="1"/>
  <c r="E24" i="3"/>
  <c r="G24" i="3"/>
  <c r="I24" i="3"/>
  <c r="G21" i="3"/>
  <c r="I21" i="3"/>
  <c r="E21" i="3"/>
  <c r="G16" i="3"/>
  <c r="I16" i="3"/>
  <c r="E16" i="3"/>
  <c r="E12" i="3"/>
  <c r="G12" i="3"/>
  <c r="I12" i="3"/>
  <c r="B12" i="5"/>
  <c r="B11" i="5" s="1"/>
  <c r="I544" i="7"/>
  <c r="I543" i="7" s="1"/>
  <c r="I542" i="7" s="1"/>
  <c r="I540" i="7"/>
  <c r="I537" i="7"/>
  <c r="I531" i="7"/>
  <c r="I530" i="7" s="1"/>
  <c r="I529" i="7" s="1"/>
  <c r="I527" i="7"/>
  <c r="I526" i="7" s="1"/>
  <c r="I525" i="7" s="1"/>
  <c r="J527" i="7"/>
  <c r="J526" i="7" s="1"/>
  <c r="J525" i="7" s="1"/>
  <c r="I522" i="7"/>
  <c r="I521" i="7" s="1"/>
  <c r="I520" i="7" s="1"/>
  <c r="I518" i="7"/>
  <c r="I517" i="7" s="1"/>
  <c r="I516" i="7" s="1"/>
  <c r="I513" i="7"/>
  <c r="I512" i="7" s="1"/>
  <c r="I511" i="7" s="1"/>
  <c r="I509" i="7"/>
  <c r="I508" i="7" s="1"/>
  <c r="I507" i="7" s="1"/>
  <c r="I503" i="7"/>
  <c r="I502" i="7" s="1"/>
  <c r="I501" i="7" s="1"/>
  <c r="I500" i="7" s="1"/>
  <c r="I499" i="7" s="1"/>
  <c r="I491" i="7"/>
  <c r="I490" i="7" s="1"/>
  <c r="I489" i="7" s="1"/>
  <c r="I488" i="7" s="1"/>
  <c r="I485" i="7"/>
  <c r="I484" i="7" s="1"/>
  <c r="I483" i="7" s="1"/>
  <c r="I482" i="7" s="1"/>
  <c r="I480" i="7"/>
  <c r="I477" i="7"/>
  <c r="I472" i="7"/>
  <c r="I469" i="7"/>
  <c r="I464" i="7"/>
  <c r="I458" i="7"/>
  <c r="I452" i="7"/>
  <c r="I451" i="7" s="1"/>
  <c r="I450" i="7" s="1"/>
  <c r="I449" i="7" s="1"/>
  <c r="I447" i="7"/>
  <c r="I446" i="7" s="1"/>
  <c r="I445" i="7" s="1"/>
  <c r="I444" i="7" s="1"/>
  <c r="I441" i="7"/>
  <c r="I440" i="7" s="1"/>
  <c r="I438" i="7"/>
  <c r="I436" i="7"/>
  <c r="I432" i="7"/>
  <c r="I427" i="7"/>
  <c r="I425" i="7"/>
  <c r="I422" i="7"/>
  <c r="I420" i="7"/>
  <c r="I416" i="7"/>
  <c r="I410" i="7"/>
  <c r="I407" i="7"/>
  <c r="I403" i="7"/>
  <c r="I400" i="7"/>
  <c r="I394" i="7"/>
  <c r="I393" i="7" s="1"/>
  <c r="I391" i="7"/>
  <c r="I386" i="7"/>
  <c r="I379" i="7"/>
  <c r="I375" i="7"/>
  <c r="I370" i="7"/>
  <c r="I369" i="7" s="1"/>
  <c r="I367" i="7"/>
  <c r="I359" i="7"/>
  <c r="I352" i="7"/>
  <c r="I348" i="7"/>
  <c r="I342" i="7"/>
  <c r="I341" i="7" s="1"/>
  <c r="I340" i="7" s="1"/>
  <c r="I339" i="7" s="1"/>
  <c r="I336" i="7"/>
  <c r="I335" i="7" s="1"/>
  <c r="I334" i="7" s="1"/>
  <c r="I333" i="7" s="1"/>
  <c r="I331" i="7"/>
  <c r="I330" i="7" s="1"/>
  <c r="I329" i="7" s="1"/>
  <c r="I328" i="7" s="1"/>
  <c r="I325" i="7"/>
  <c r="I324" i="7" s="1"/>
  <c r="I323" i="7" s="1"/>
  <c r="I322" i="7" s="1"/>
  <c r="I321" i="7" s="1"/>
  <c r="I319" i="7"/>
  <c r="I317" i="7"/>
  <c r="I314" i="7"/>
  <c r="I312" i="7"/>
  <c r="I308" i="7"/>
  <c r="I302" i="7"/>
  <c r="I301" i="7" s="1"/>
  <c r="I300" i="7" s="1"/>
  <c r="I299" i="7" s="1"/>
  <c r="J302" i="7"/>
  <c r="J301" i="7" s="1"/>
  <c r="J300" i="7" s="1"/>
  <c r="J299" i="7" s="1"/>
  <c r="I297" i="7"/>
  <c r="I292" i="7"/>
  <c r="I289" i="7"/>
  <c r="I283" i="7"/>
  <c r="I279" i="7"/>
  <c r="I275" i="7"/>
  <c r="I272" i="7"/>
  <c r="I262" i="7"/>
  <c r="I258" i="7"/>
  <c r="I255" i="7"/>
  <c r="I246" i="7"/>
  <c r="I245" i="7" s="1"/>
  <c r="I244" i="7" s="1"/>
  <c r="I243" i="7" s="1"/>
  <c r="I242" i="7" s="1"/>
  <c r="I241" i="7" s="1"/>
  <c r="J246" i="7"/>
  <c r="J245" i="7" s="1"/>
  <c r="J244" i="7" s="1"/>
  <c r="J243" i="7" s="1"/>
  <c r="J242" i="7" s="1"/>
  <c r="J241" i="7" s="1"/>
  <c r="I233" i="7"/>
  <c r="I232" i="7" s="1"/>
  <c r="I231" i="7" s="1"/>
  <c r="I230" i="7" s="1"/>
  <c r="I229" i="7" s="1"/>
  <c r="J233" i="7"/>
  <c r="J232" i="7" s="1"/>
  <c r="J231" i="7" s="1"/>
  <c r="J230" i="7" s="1"/>
  <c r="J229" i="7" s="1"/>
  <c r="I191" i="7"/>
  <c r="I190" i="7" s="1"/>
  <c r="I184" i="7"/>
  <c r="I186" i="7"/>
  <c r="I188" i="7"/>
  <c r="I178" i="7"/>
  <c r="I177" i="7" s="1"/>
  <c r="I173" i="7"/>
  <c r="I175" i="7"/>
  <c r="I164" i="7"/>
  <c r="I163" i="7" s="1"/>
  <c r="J164" i="7"/>
  <c r="J163" i="7" s="1"/>
  <c r="I161" i="7"/>
  <c r="J161" i="7"/>
  <c r="I159" i="7"/>
  <c r="J159" i="7"/>
  <c r="I157" i="7"/>
  <c r="J157" i="7"/>
  <c r="I151" i="7"/>
  <c r="I150" i="7" s="1"/>
  <c r="J151" i="7"/>
  <c r="J150" i="7" s="1"/>
  <c r="I148" i="7"/>
  <c r="J148" i="7"/>
  <c r="I146" i="7"/>
  <c r="J146" i="7"/>
  <c r="I144" i="7"/>
  <c r="J144" i="7"/>
  <c r="I138" i="7"/>
  <c r="I137" i="7" s="1"/>
  <c r="I136" i="7" s="1"/>
  <c r="I135" i="7" s="1"/>
  <c r="I134" i="7" s="1"/>
  <c r="I92" i="7"/>
  <c r="I91" i="7" s="1"/>
  <c r="I90" i="7" s="1"/>
  <c r="I89" i="7" s="1"/>
  <c r="I88" i="7" s="1"/>
  <c r="I86" i="7"/>
  <c r="I85" i="7" s="1"/>
  <c r="I83" i="7" s="1"/>
  <c r="I82" i="7" s="1"/>
  <c r="C544" i="7"/>
  <c r="C543" i="7" s="1"/>
  <c r="C542" i="7" s="1"/>
  <c r="C540" i="7"/>
  <c r="C537" i="7"/>
  <c r="C531" i="7"/>
  <c r="C530" i="7" s="1"/>
  <c r="C529" i="7" s="1"/>
  <c r="C527" i="7"/>
  <c r="C526" i="7" s="1"/>
  <c r="C525" i="7" s="1"/>
  <c r="C522" i="7"/>
  <c r="C521" i="7" s="1"/>
  <c r="C520" i="7" s="1"/>
  <c r="C518" i="7"/>
  <c r="C517" i="7" s="1"/>
  <c r="C516" i="7" s="1"/>
  <c r="C513" i="7"/>
  <c r="C512" i="7" s="1"/>
  <c r="C511" i="7" s="1"/>
  <c r="C509" i="7"/>
  <c r="C508" i="7" s="1"/>
  <c r="C507" i="7" s="1"/>
  <c r="C503" i="7"/>
  <c r="C502" i="7" s="1"/>
  <c r="C501" i="7" s="1"/>
  <c r="C500" i="7" s="1"/>
  <c r="C499" i="7" s="1"/>
  <c r="C491" i="7"/>
  <c r="C490" i="7" s="1"/>
  <c r="C489" i="7" s="1"/>
  <c r="C488" i="7" s="1"/>
  <c r="C485" i="7"/>
  <c r="C484" i="7" s="1"/>
  <c r="C483" i="7" s="1"/>
  <c r="C482" i="7" s="1"/>
  <c r="C480" i="7"/>
  <c r="C477" i="7"/>
  <c r="C472" i="7"/>
  <c r="C469" i="7"/>
  <c r="C464" i="7"/>
  <c r="C458" i="7"/>
  <c r="C452" i="7"/>
  <c r="C451" i="7" s="1"/>
  <c r="C450" i="7" s="1"/>
  <c r="C449" i="7" s="1"/>
  <c r="C447" i="7"/>
  <c r="C446" i="7" s="1"/>
  <c r="C445" i="7" s="1"/>
  <c r="C444" i="7" s="1"/>
  <c r="C441" i="7"/>
  <c r="C440" i="7" s="1"/>
  <c r="C438" i="7"/>
  <c r="C436" i="7"/>
  <c r="C432" i="7"/>
  <c r="C427" i="7"/>
  <c r="C425" i="7"/>
  <c r="C422" i="7"/>
  <c r="C420" i="7"/>
  <c r="C416" i="7"/>
  <c r="C410" i="7"/>
  <c r="C407" i="7"/>
  <c r="C403" i="7"/>
  <c r="C400" i="7"/>
  <c r="C394" i="7"/>
  <c r="C393" i="7" s="1"/>
  <c r="C391" i="7"/>
  <c r="C386" i="7"/>
  <c r="C379" i="7"/>
  <c r="C375" i="7"/>
  <c r="C370" i="7"/>
  <c r="C369" i="7" s="1"/>
  <c r="C367" i="7"/>
  <c r="C359" i="7"/>
  <c r="C352" i="7"/>
  <c r="C348" i="7"/>
  <c r="C342" i="7"/>
  <c r="C341" i="7" s="1"/>
  <c r="C340" i="7" s="1"/>
  <c r="C339" i="7" s="1"/>
  <c r="C336" i="7"/>
  <c r="C335" i="7" s="1"/>
  <c r="C334" i="7" s="1"/>
  <c r="C333" i="7" s="1"/>
  <c r="C331" i="7"/>
  <c r="C330" i="7" s="1"/>
  <c r="C329" i="7" s="1"/>
  <c r="C328" i="7" s="1"/>
  <c r="C325" i="7"/>
  <c r="C324" i="7" s="1"/>
  <c r="C323" i="7" s="1"/>
  <c r="C322" i="7" s="1"/>
  <c r="C321" i="7" s="1"/>
  <c r="C319" i="7"/>
  <c r="C317" i="7"/>
  <c r="C314" i="7"/>
  <c r="C312" i="7"/>
  <c r="C308" i="7"/>
  <c r="C302" i="7"/>
  <c r="C301" i="7" s="1"/>
  <c r="C300" i="7" s="1"/>
  <c r="C299" i="7" s="1"/>
  <c r="C297" i="7"/>
  <c r="C292" i="7"/>
  <c r="C289" i="7"/>
  <c r="C283" i="7"/>
  <c r="C279" i="7"/>
  <c r="C275" i="7"/>
  <c r="C272" i="7"/>
  <c r="C262" i="7"/>
  <c r="C258" i="7"/>
  <c r="C255" i="7"/>
  <c r="C246" i="7"/>
  <c r="C245" i="7" s="1"/>
  <c r="C244" i="7" s="1"/>
  <c r="C243" i="7" s="1"/>
  <c r="C242" i="7" s="1"/>
  <c r="C241" i="7" s="1"/>
  <c r="C233" i="7"/>
  <c r="C232" i="7" s="1"/>
  <c r="C231" i="7" s="1"/>
  <c r="C230" i="7" s="1"/>
  <c r="C229" i="7" s="1"/>
  <c r="C226" i="7"/>
  <c r="C225" i="7" s="1"/>
  <c r="C224" i="7" s="1"/>
  <c r="C223" i="7" s="1"/>
  <c r="C222" i="7" s="1"/>
  <c r="C191" i="7"/>
  <c r="C190" i="7" s="1"/>
  <c r="C188" i="7"/>
  <c r="C186" i="7"/>
  <c r="C184" i="7"/>
  <c r="C178" i="7"/>
  <c r="C177" i="7" s="1"/>
  <c r="C175" i="7"/>
  <c r="C173" i="7"/>
  <c r="C171" i="7"/>
  <c r="C164" i="7"/>
  <c r="C163" i="7" s="1"/>
  <c r="C161" i="7"/>
  <c r="C159" i="7"/>
  <c r="C157" i="7"/>
  <c r="C151" i="7"/>
  <c r="C150" i="7" s="1"/>
  <c r="C148" i="7"/>
  <c r="C146" i="7"/>
  <c r="C144" i="7"/>
  <c r="C138" i="7"/>
  <c r="C137" i="7" s="1"/>
  <c r="C136" i="7" s="1"/>
  <c r="C135" i="7" s="1"/>
  <c r="C134" i="7" s="1"/>
  <c r="C92" i="7"/>
  <c r="C91" i="7" s="1"/>
  <c r="C90" i="7" s="1"/>
  <c r="C89" i="7" s="1"/>
  <c r="C88" i="7" s="1"/>
  <c r="C86" i="7"/>
  <c r="C85" i="7" s="1"/>
  <c r="C83" i="7" s="1"/>
  <c r="C82" i="7" s="1"/>
  <c r="I76" i="7"/>
  <c r="I74" i="7"/>
  <c r="C76" i="7"/>
  <c r="C74" i="7"/>
  <c r="I68" i="7"/>
  <c r="I67" i="7" s="1"/>
  <c r="I61" i="7"/>
  <c r="C68" i="7"/>
  <c r="C67" i="7" s="1"/>
  <c r="C61" i="7"/>
  <c r="C52" i="7"/>
  <c r="C47" i="7"/>
  <c r="C43" i="7"/>
  <c r="I23" i="7"/>
  <c r="I22" i="7" s="1"/>
  <c r="I21" i="7" s="1"/>
  <c r="I20" i="7" s="1"/>
  <c r="I19" i="7" s="1"/>
  <c r="C23" i="7"/>
  <c r="C22" i="7" s="1"/>
  <c r="C21" i="7" s="1"/>
  <c r="C20" i="7" s="1"/>
  <c r="C19" i="7" s="1"/>
  <c r="C18" i="7" s="1"/>
  <c r="C17" i="7" s="1"/>
  <c r="I14" i="7"/>
  <c r="I13" i="7" s="1"/>
  <c r="I12" i="7" s="1"/>
  <c r="I11" i="7" s="1"/>
  <c r="I10" i="7" s="1"/>
  <c r="I9" i="7" s="1"/>
  <c r="I8" i="7" s="1"/>
  <c r="I7" i="7" s="1"/>
  <c r="C14" i="7"/>
  <c r="C13" i="7" s="1"/>
  <c r="C12" i="7" s="1"/>
  <c r="C11" i="7" s="1"/>
  <c r="C10" i="7" s="1"/>
  <c r="C9" i="7" s="1"/>
  <c r="C8" i="7" s="1"/>
  <c r="C7" i="7" s="1"/>
  <c r="K29" i="1"/>
  <c r="I29" i="1"/>
  <c r="G30" i="1"/>
  <c r="G29" i="1"/>
  <c r="K22" i="1"/>
  <c r="K21" i="1"/>
  <c r="I22" i="1"/>
  <c r="I21" i="1"/>
  <c r="G21" i="1"/>
  <c r="G22" i="1"/>
  <c r="L12" i="1"/>
  <c r="L9" i="1"/>
  <c r="K13" i="1"/>
  <c r="K12" i="1" s="1"/>
  <c r="K11" i="1"/>
  <c r="K9" i="1" s="1"/>
  <c r="I14" i="1"/>
  <c r="I13" i="1"/>
  <c r="I11" i="1"/>
  <c r="I9" i="1" s="1"/>
  <c r="G14" i="1"/>
  <c r="G13" i="1"/>
  <c r="G11" i="1"/>
  <c r="G10" i="1"/>
  <c r="H23" i="1"/>
  <c r="H33" i="1" s="1"/>
  <c r="J23" i="1"/>
  <c r="J33" i="1" s="1"/>
  <c r="H12" i="1"/>
  <c r="J12" i="1"/>
  <c r="H9" i="1"/>
  <c r="J9" i="1"/>
  <c r="J221" i="7" l="1"/>
  <c r="I221" i="7"/>
  <c r="I84" i="7"/>
  <c r="K84" i="7"/>
  <c r="M60" i="3"/>
  <c r="N56" i="3"/>
  <c r="N53" i="3"/>
  <c r="N16" i="3"/>
  <c r="N15" i="1"/>
  <c r="O9" i="1"/>
  <c r="O12" i="1"/>
  <c r="O15" i="1"/>
  <c r="G12" i="1"/>
  <c r="M11" i="1"/>
  <c r="M9" i="1" s="1"/>
  <c r="M13" i="1"/>
  <c r="K12" i="5"/>
  <c r="K11" i="5" s="1"/>
  <c r="I12" i="5"/>
  <c r="I11" i="5" s="1"/>
  <c r="N61" i="3"/>
  <c r="N60" i="3" s="1"/>
  <c r="L226" i="7"/>
  <c r="L225" i="7" s="1"/>
  <c r="L224" i="7" s="1"/>
  <c r="L223" i="7" s="1"/>
  <c r="L222" i="7" s="1"/>
  <c r="L221" i="7" s="1"/>
  <c r="K476" i="7"/>
  <c r="K475" i="7" s="1"/>
  <c r="K474" i="7" s="1"/>
  <c r="H226" i="7"/>
  <c r="H225" i="7" s="1"/>
  <c r="H224" i="7" s="1"/>
  <c r="H223" i="7" s="1"/>
  <c r="H222" i="7" s="1"/>
  <c r="H221" i="7" s="1"/>
  <c r="N43" i="3"/>
  <c r="N38" i="3"/>
  <c r="M11" i="3"/>
  <c r="N24" i="3"/>
  <c r="N11" i="3"/>
  <c r="M37" i="3"/>
  <c r="L176" i="7"/>
  <c r="K550" i="7"/>
  <c r="K549" i="7" s="1"/>
  <c r="K548" i="7" s="1"/>
  <c r="K547" i="7" s="1"/>
  <c r="K468" i="7"/>
  <c r="K467" i="7" s="1"/>
  <c r="K466" i="7" s="1"/>
  <c r="L289" i="7"/>
  <c r="K316" i="7"/>
  <c r="L255" i="7"/>
  <c r="L151" i="7"/>
  <c r="L150" i="7" s="1"/>
  <c r="L119" i="7"/>
  <c r="L118" i="7" s="1"/>
  <c r="L218" i="7"/>
  <c r="L217" i="7" s="1"/>
  <c r="K374" i="7"/>
  <c r="K373" i="7" s="1"/>
  <c r="K372" i="7" s="1"/>
  <c r="K307" i="7"/>
  <c r="K431" i="7"/>
  <c r="I210" i="7"/>
  <c r="I209" i="7" s="1"/>
  <c r="I208" i="7" s="1"/>
  <c r="L537" i="7"/>
  <c r="L106" i="7"/>
  <c r="L105" i="7" s="1"/>
  <c r="K288" i="7"/>
  <c r="K287" i="7" s="1"/>
  <c r="K286" i="7" s="1"/>
  <c r="L279" i="7"/>
  <c r="L342" i="7"/>
  <c r="L341" i="7" s="1"/>
  <c r="L340" i="7" s="1"/>
  <c r="L339" i="7" s="1"/>
  <c r="L359" i="7"/>
  <c r="L432" i="7"/>
  <c r="L205" i="7"/>
  <c r="L204" i="7" s="1"/>
  <c r="K210" i="7"/>
  <c r="K209" i="7" s="1"/>
  <c r="K208" i="7" s="1"/>
  <c r="K271" i="7"/>
  <c r="K270" i="7" s="1"/>
  <c r="K269" i="7" s="1"/>
  <c r="J43" i="7"/>
  <c r="L266" i="7"/>
  <c r="L275" i="7"/>
  <c r="L308" i="7"/>
  <c r="L45" i="7"/>
  <c r="L210" i="7"/>
  <c r="K183" i="7"/>
  <c r="K182" i="7" s="1"/>
  <c r="K181" i="7" s="1"/>
  <c r="K457" i="7"/>
  <c r="K456" i="7" s="1"/>
  <c r="K455" i="7" s="1"/>
  <c r="L379" i="7"/>
  <c r="J469" i="7"/>
  <c r="L471" i="7"/>
  <c r="L469" i="7" s="1"/>
  <c r="L477" i="7"/>
  <c r="L554" i="7"/>
  <c r="L197" i="7"/>
  <c r="L272" i="7"/>
  <c r="L386" i="7"/>
  <c r="K170" i="7"/>
  <c r="K169" i="7" s="1"/>
  <c r="K168" i="7" s="1"/>
  <c r="K254" i="7"/>
  <c r="K253" i="7" s="1"/>
  <c r="K252" i="7" s="1"/>
  <c r="L283" i="7"/>
  <c r="L292" i="7"/>
  <c r="L49" i="7"/>
  <c r="L47" i="7" s="1"/>
  <c r="J47" i="7"/>
  <c r="L458" i="7"/>
  <c r="L352" i="7"/>
  <c r="L375" i="7"/>
  <c r="L30" i="7"/>
  <c r="L29" i="7" s="1"/>
  <c r="L28" i="7" s="1"/>
  <c r="L27" i="7" s="1"/>
  <c r="L26" i="7" s="1"/>
  <c r="L25" i="7" s="1"/>
  <c r="L164" i="7"/>
  <c r="L163" i="7" s="1"/>
  <c r="L558" i="7"/>
  <c r="K73" i="7"/>
  <c r="K72" i="7" s="1"/>
  <c r="K71" i="7" s="1"/>
  <c r="K70" i="7" s="1"/>
  <c r="K347" i="7"/>
  <c r="K346" i="7" s="1"/>
  <c r="K345" i="7" s="1"/>
  <c r="K197" i="7"/>
  <c r="K196" i="7" s="1"/>
  <c r="K195" i="7" s="1"/>
  <c r="K424" i="7"/>
  <c r="L416" i="7"/>
  <c r="K415" i="7"/>
  <c r="K18" i="7"/>
  <c r="K17" i="7" s="1"/>
  <c r="K536" i="7"/>
  <c r="K535" i="7" s="1"/>
  <c r="K534" i="7" s="1"/>
  <c r="K533" i="7" s="1"/>
  <c r="K524" i="7"/>
  <c r="K515" i="7"/>
  <c r="K506" i="7"/>
  <c r="K443" i="7"/>
  <c r="K430" i="7"/>
  <c r="K429" i="7" s="1"/>
  <c r="K327" i="7"/>
  <c r="L242" i="7"/>
  <c r="L241" i="7" s="1"/>
  <c r="L402" i="7"/>
  <c r="L400" i="7" s="1"/>
  <c r="L408" i="7"/>
  <c r="L407" i="7" s="1"/>
  <c r="L61" i="7"/>
  <c r="K42" i="7"/>
  <c r="K41" i="7" s="1"/>
  <c r="K40" i="7" s="1"/>
  <c r="K39" i="7" s="1"/>
  <c r="L143" i="7"/>
  <c r="J497" i="7"/>
  <c r="J496" i="7" s="1"/>
  <c r="J495" i="7" s="1"/>
  <c r="J494" i="7" s="1"/>
  <c r="J493" i="7" s="1"/>
  <c r="L403" i="7"/>
  <c r="L156" i="7"/>
  <c r="L111" i="7"/>
  <c r="L98" i="7"/>
  <c r="L175" i="7"/>
  <c r="G37" i="3"/>
  <c r="L68" i="3"/>
  <c r="K60" i="3"/>
  <c r="L61" i="3"/>
  <c r="L60" i="3" s="1"/>
  <c r="L56" i="3"/>
  <c r="L43" i="3"/>
  <c r="L38" i="3"/>
  <c r="L24" i="3"/>
  <c r="L21" i="3"/>
  <c r="L16" i="3"/>
  <c r="J266" i="7"/>
  <c r="J289" i="7"/>
  <c r="J416" i="7"/>
  <c r="J275" i="7"/>
  <c r="J337" i="7"/>
  <c r="L337" i="7" s="1"/>
  <c r="L336" i="7" s="1"/>
  <c r="L335" i="7" s="1"/>
  <c r="L334" i="7" s="1"/>
  <c r="L333" i="7" s="1"/>
  <c r="J465" i="7"/>
  <c r="L465" i="7" s="1"/>
  <c r="L464" i="7" s="1"/>
  <c r="J487" i="7"/>
  <c r="L487" i="7" s="1"/>
  <c r="L485" i="7" s="1"/>
  <c r="L484" i="7" s="1"/>
  <c r="L483" i="7" s="1"/>
  <c r="L482" i="7" s="1"/>
  <c r="J279" i="7"/>
  <c r="J514" i="7"/>
  <c r="L514" i="7" s="1"/>
  <c r="L513" i="7" s="1"/>
  <c r="L512" i="7" s="1"/>
  <c r="L511" i="7" s="1"/>
  <c r="J24" i="7"/>
  <c r="L24" i="7" s="1"/>
  <c r="L23" i="7" s="1"/>
  <c r="L22" i="7" s="1"/>
  <c r="L21" i="7" s="1"/>
  <c r="L20" i="7" s="1"/>
  <c r="L19" i="7" s="1"/>
  <c r="J371" i="7"/>
  <c r="L371" i="7" s="1"/>
  <c r="L370" i="7" s="1"/>
  <c r="L369" i="7" s="1"/>
  <c r="J442" i="7"/>
  <c r="L442" i="7" s="1"/>
  <c r="L441" i="7" s="1"/>
  <c r="L440" i="7" s="1"/>
  <c r="J94" i="7"/>
  <c r="L94" i="7" s="1"/>
  <c r="L92" i="7" s="1"/>
  <c r="L91" i="7" s="1"/>
  <c r="L90" i="7" s="1"/>
  <c r="J318" i="7"/>
  <c r="L318" i="7" s="1"/>
  <c r="L317" i="7" s="1"/>
  <c r="J423" i="7"/>
  <c r="L423" i="7" s="1"/>
  <c r="L422" i="7" s="1"/>
  <c r="J558" i="7"/>
  <c r="J537" i="7"/>
  <c r="J272" i="7"/>
  <c r="J283" i="7"/>
  <c r="J342" i="7"/>
  <c r="J341" i="7" s="1"/>
  <c r="J340" i="7" s="1"/>
  <c r="J339" i="7" s="1"/>
  <c r="J255" i="7"/>
  <c r="J187" i="7"/>
  <c r="L187" i="7" s="1"/>
  <c r="L186" i="7" s="1"/>
  <c r="J261" i="7"/>
  <c r="L261" i="7" s="1"/>
  <c r="L258" i="7" s="1"/>
  <c r="J458" i="7"/>
  <c r="J403" i="7"/>
  <c r="J78" i="7"/>
  <c r="L78" i="7" s="1"/>
  <c r="J139" i="7"/>
  <c r="L139" i="7" s="1"/>
  <c r="L138" i="7" s="1"/>
  <c r="L137" i="7" s="1"/>
  <c r="L136" i="7" s="1"/>
  <c r="L135" i="7" s="1"/>
  <c r="L134" i="7" s="1"/>
  <c r="J189" i="7"/>
  <c r="L189" i="7" s="1"/>
  <c r="L188" i="7" s="1"/>
  <c r="J320" i="7"/>
  <c r="L320" i="7" s="1"/>
  <c r="L319" i="7" s="1"/>
  <c r="J351" i="7"/>
  <c r="L351" i="7" s="1"/>
  <c r="L348" i="7" s="1"/>
  <c r="J426" i="7"/>
  <c r="L426" i="7" s="1"/>
  <c r="L425" i="7" s="1"/>
  <c r="J448" i="7"/>
  <c r="L448" i="7" s="1"/>
  <c r="L447" i="7" s="1"/>
  <c r="L446" i="7" s="1"/>
  <c r="L445" i="7" s="1"/>
  <c r="L444" i="7" s="1"/>
  <c r="J492" i="7"/>
  <c r="L492" i="7" s="1"/>
  <c r="L491" i="7" s="1"/>
  <c r="L490" i="7" s="1"/>
  <c r="L489" i="7" s="1"/>
  <c r="L488" i="7" s="1"/>
  <c r="J519" i="7"/>
  <c r="L519" i="7" s="1"/>
  <c r="L518" i="7" s="1"/>
  <c r="L517" i="7" s="1"/>
  <c r="L516" i="7" s="1"/>
  <c r="J553" i="7"/>
  <c r="L553" i="7" s="1"/>
  <c r="L551" i="7" s="1"/>
  <c r="J69" i="7"/>
  <c r="L69" i="7" s="1"/>
  <c r="L68" i="7" s="1"/>
  <c r="J87" i="7"/>
  <c r="L87" i="7" s="1"/>
  <c r="J172" i="7"/>
  <c r="J180" i="7"/>
  <c r="L180" i="7" s="1"/>
  <c r="L178" i="7" s="1"/>
  <c r="J298" i="7"/>
  <c r="L298" i="7" s="1"/>
  <c r="L297" i="7" s="1"/>
  <c r="J313" i="7"/>
  <c r="L313" i="7" s="1"/>
  <c r="L312" i="7" s="1"/>
  <c r="J326" i="7"/>
  <c r="L326" i="7" s="1"/>
  <c r="L325" i="7" s="1"/>
  <c r="L324" i="7" s="1"/>
  <c r="L323" i="7" s="1"/>
  <c r="L322" i="7" s="1"/>
  <c r="L321" i="7" s="1"/>
  <c r="J428" i="7"/>
  <c r="L428" i="7" s="1"/>
  <c r="L427" i="7" s="1"/>
  <c r="J437" i="7"/>
  <c r="L437" i="7" s="1"/>
  <c r="L436" i="7" s="1"/>
  <c r="J453" i="7"/>
  <c r="L453" i="7" s="1"/>
  <c r="L452" i="7" s="1"/>
  <c r="L451" i="7" s="1"/>
  <c r="L450" i="7" s="1"/>
  <c r="L449" i="7" s="1"/>
  <c r="J481" i="7"/>
  <c r="L481" i="7" s="1"/>
  <c r="L480" i="7" s="1"/>
  <c r="J504" i="7"/>
  <c r="L504" i="7" s="1"/>
  <c r="L503" i="7" s="1"/>
  <c r="L502" i="7" s="1"/>
  <c r="L501" i="7" s="1"/>
  <c r="L500" i="7" s="1"/>
  <c r="L499" i="7" s="1"/>
  <c r="J523" i="7"/>
  <c r="L523" i="7" s="1"/>
  <c r="L522" i="7" s="1"/>
  <c r="L521" i="7" s="1"/>
  <c r="L520" i="7" s="1"/>
  <c r="J308" i="7"/>
  <c r="J352" i="7"/>
  <c r="J432" i="7"/>
  <c r="J15" i="7"/>
  <c r="L15" i="7" s="1"/>
  <c r="L14" i="7" s="1"/>
  <c r="L13" i="7" s="1"/>
  <c r="L12" i="7" s="1"/>
  <c r="L11" i="7" s="1"/>
  <c r="L10" i="7" s="1"/>
  <c r="L9" i="7" s="1"/>
  <c r="L8" i="7" s="1"/>
  <c r="L7" i="7" s="1"/>
  <c r="J75" i="7"/>
  <c r="L75" i="7" s="1"/>
  <c r="J174" i="7"/>
  <c r="L174" i="7" s="1"/>
  <c r="J185" i="7"/>
  <c r="L185" i="7" s="1"/>
  <c r="L184" i="7" s="1"/>
  <c r="J193" i="7"/>
  <c r="L193" i="7" s="1"/>
  <c r="L191" i="7" s="1"/>
  <c r="L190" i="7" s="1"/>
  <c r="J315" i="7"/>
  <c r="L315" i="7" s="1"/>
  <c r="L314" i="7" s="1"/>
  <c r="J332" i="7"/>
  <c r="L332" i="7" s="1"/>
  <c r="L331" i="7" s="1"/>
  <c r="L330" i="7" s="1"/>
  <c r="L329" i="7" s="1"/>
  <c r="L328" i="7" s="1"/>
  <c r="J368" i="7"/>
  <c r="L368" i="7" s="1"/>
  <c r="L367" i="7" s="1"/>
  <c r="J439" i="7"/>
  <c r="L439" i="7" s="1"/>
  <c r="L438" i="7" s="1"/>
  <c r="J473" i="7"/>
  <c r="L473" i="7" s="1"/>
  <c r="L472" i="7" s="1"/>
  <c r="J510" i="7"/>
  <c r="L510" i="7" s="1"/>
  <c r="L509" i="7" s="1"/>
  <c r="L508" i="7" s="1"/>
  <c r="L507" i="7" s="1"/>
  <c r="J532" i="7"/>
  <c r="L532" i="7" s="1"/>
  <c r="L531" i="7" s="1"/>
  <c r="L530" i="7" s="1"/>
  <c r="L529" i="7" s="1"/>
  <c r="L524" i="7" s="1"/>
  <c r="J546" i="7"/>
  <c r="L546" i="7" s="1"/>
  <c r="L544" i="7" s="1"/>
  <c r="L543" i="7" s="1"/>
  <c r="L542" i="7" s="1"/>
  <c r="J562" i="7"/>
  <c r="L562" i="7" s="1"/>
  <c r="L561" i="7" s="1"/>
  <c r="J61" i="7"/>
  <c r="J292" i="7"/>
  <c r="J359" i="7"/>
  <c r="J386" i="7"/>
  <c r="J392" i="7"/>
  <c r="L392" i="7" s="1"/>
  <c r="L391" i="7" s="1"/>
  <c r="J395" i="7"/>
  <c r="L395" i="7" s="1"/>
  <c r="L394" i="7" s="1"/>
  <c r="L393" i="7" s="1"/>
  <c r="J379" i="7"/>
  <c r="J375" i="7"/>
  <c r="J400" i="7"/>
  <c r="J407" i="7"/>
  <c r="J411" i="7"/>
  <c r="L411" i="7" s="1"/>
  <c r="J421" i="7"/>
  <c r="L421" i="7" s="1"/>
  <c r="L420" i="7" s="1"/>
  <c r="I524" i="7"/>
  <c r="J541" i="7"/>
  <c r="L541" i="7" s="1"/>
  <c r="L540" i="7" s="1"/>
  <c r="J554" i="7"/>
  <c r="F205" i="7"/>
  <c r="F204" i="7" s="1"/>
  <c r="D218" i="7"/>
  <c r="D217" i="7" s="1"/>
  <c r="G9" i="1"/>
  <c r="H18" i="7"/>
  <c r="H17" i="7" s="1"/>
  <c r="E18" i="7"/>
  <c r="E17" i="7" s="1"/>
  <c r="I18" i="7"/>
  <c r="I17" i="7" s="1"/>
  <c r="F18" i="7"/>
  <c r="F17" i="7" s="1"/>
  <c r="G18" i="7"/>
  <c r="G17" i="7" s="1"/>
  <c r="D18" i="7"/>
  <c r="D17" i="7" s="1"/>
  <c r="J15" i="1"/>
  <c r="K15" i="1"/>
  <c r="E197" i="7"/>
  <c r="E196" i="7" s="1"/>
  <c r="E195" i="7" s="1"/>
  <c r="E210" i="7"/>
  <c r="E209" i="7" s="1"/>
  <c r="E208" i="7" s="1"/>
  <c r="J197" i="7"/>
  <c r="J196" i="7" s="1"/>
  <c r="J195" i="7" s="1"/>
  <c r="C197" i="7"/>
  <c r="C196" i="7" s="1"/>
  <c r="C195" i="7" s="1"/>
  <c r="F218" i="7"/>
  <c r="F217" i="7" s="1"/>
  <c r="D210" i="7"/>
  <c r="D205" i="7"/>
  <c r="D204" i="7" s="1"/>
  <c r="D197" i="7"/>
  <c r="F197" i="7"/>
  <c r="I197" i="7"/>
  <c r="I196" i="7" s="1"/>
  <c r="I195" i="7" s="1"/>
  <c r="F210" i="7"/>
  <c r="G197" i="7"/>
  <c r="G196" i="7" s="1"/>
  <c r="G195" i="7" s="1"/>
  <c r="H194" i="7"/>
  <c r="J210" i="7"/>
  <c r="J209" i="7" s="1"/>
  <c r="J208" i="7" s="1"/>
  <c r="C210" i="7"/>
  <c r="C209" i="7" s="1"/>
  <c r="C208" i="7" s="1"/>
  <c r="G210" i="7"/>
  <c r="G209" i="7" s="1"/>
  <c r="G208" i="7" s="1"/>
  <c r="H279" i="7"/>
  <c r="H289" i="7"/>
  <c r="H407" i="7"/>
  <c r="H537" i="7"/>
  <c r="H536" i="7" s="1"/>
  <c r="H535" i="7" s="1"/>
  <c r="H534" i="7" s="1"/>
  <c r="H533" i="7" s="1"/>
  <c r="C550" i="7"/>
  <c r="C549" i="7" s="1"/>
  <c r="C548" i="7" s="1"/>
  <c r="C547" i="7" s="1"/>
  <c r="H151" i="7"/>
  <c r="H150" i="7" s="1"/>
  <c r="D551" i="7"/>
  <c r="D558" i="7"/>
  <c r="H106" i="7"/>
  <c r="H105" i="7" s="1"/>
  <c r="H164" i="7"/>
  <c r="H163" i="7" s="1"/>
  <c r="H275" i="7"/>
  <c r="H308" i="7"/>
  <c r="H307" i="7" s="1"/>
  <c r="H375" i="7"/>
  <c r="H43" i="7"/>
  <c r="H400" i="7"/>
  <c r="H469" i="7"/>
  <c r="H468" i="7" s="1"/>
  <c r="H467" i="7" s="1"/>
  <c r="H47" i="7"/>
  <c r="H119" i="7"/>
  <c r="H118" i="7" s="1"/>
  <c r="H255" i="7"/>
  <c r="H262" i="7"/>
  <c r="J262" i="7" s="1"/>
  <c r="L262" i="7" s="1"/>
  <c r="H272" i="7"/>
  <c r="H283" i="7"/>
  <c r="H342" i="7"/>
  <c r="H341" i="7" s="1"/>
  <c r="H340" i="7" s="1"/>
  <c r="H339" i="7" s="1"/>
  <c r="H403" i="7"/>
  <c r="G457" i="7"/>
  <c r="G456" i="7" s="1"/>
  <c r="G455" i="7" s="1"/>
  <c r="G476" i="7"/>
  <c r="G475" i="7" s="1"/>
  <c r="G474" i="7" s="1"/>
  <c r="H266" i="7"/>
  <c r="M23" i="1"/>
  <c r="L23" i="1"/>
  <c r="K23" i="1"/>
  <c r="I23" i="1"/>
  <c r="G23" i="1"/>
  <c r="G33" i="1" s="1"/>
  <c r="M12" i="1"/>
  <c r="M15" i="1" s="1"/>
  <c r="H431" i="7"/>
  <c r="H430" i="7" s="1"/>
  <c r="H429" i="7" s="1"/>
  <c r="I550" i="7"/>
  <c r="I549" i="7" s="1"/>
  <c r="I548" i="7" s="1"/>
  <c r="I547" i="7" s="1"/>
  <c r="G12" i="5"/>
  <c r="G11" i="5" s="1"/>
  <c r="K33" i="1"/>
  <c r="J68" i="3"/>
  <c r="E60" i="3"/>
  <c r="H68" i="3"/>
  <c r="H56" i="3"/>
  <c r="G60" i="3"/>
  <c r="H53" i="3"/>
  <c r="H458" i="7"/>
  <c r="H457" i="7" s="1"/>
  <c r="H456" i="7" s="1"/>
  <c r="G431" i="7"/>
  <c r="G430" i="7" s="1"/>
  <c r="G429" i="7" s="1"/>
  <c r="F558" i="7"/>
  <c r="F554" i="7"/>
  <c r="E550" i="7"/>
  <c r="E549" i="7" s="1"/>
  <c r="E548" i="7" s="1"/>
  <c r="E547" i="7" s="1"/>
  <c r="F551" i="7"/>
  <c r="D554" i="7"/>
  <c r="H558" i="7"/>
  <c r="H554" i="7"/>
  <c r="G550" i="7"/>
  <c r="G549" i="7" s="1"/>
  <c r="G548" i="7" s="1"/>
  <c r="G547" i="7" s="1"/>
  <c r="H386" i="7"/>
  <c r="H379" i="7"/>
  <c r="H359" i="7"/>
  <c r="H352" i="7"/>
  <c r="H292" i="7"/>
  <c r="H288" i="7" s="1"/>
  <c r="H287" i="7" s="1"/>
  <c r="H286" i="7" s="1"/>
  <c r="G536" i="7"/>
  <c r="G535" i="7" s="1"/>
  <c r="G534" i="7" s="1"/>
  <c r="G533" i="7" s="1"/>
  <c r="G524" i="7"/>
  <c r="G515" i="7"/>
  <c r="G506" i="7"/>
  <c r="G468" i="7"/>
  <c r="G467" i="7" s="1"/>
  <c r="G466" i="7" s="1"/>
  <c r="G443" i="7"/>
  <c r="G424" i="7"/>
  <c r="G415" i="7"/>
  <c r="G399" i="7"/>
  <c r="G398" i="7" s="1"/>
  <c r="G397" i="7" s="1"/>
  <c r="G396" i="7" s="1"/>
  <c r="G374" i="7"/>
  <c r="G373" i="7" s="1"/>
  <c r="G372" i="7" s="1"/>
  <c r="G347" i="7"/>
  <c r="G346" i="7" s="1"/>
  <c r="G345" i="7" s="1"/>
  <c r="G327" i="7"/>
  <c r="G316" i="7"/>
  <c r="G307" i="7"/>
  <c r="G288" i="7"/>
  <c r="G287" i="7" s="1"/>
  <c r="G286" i="7" s="1"/>
  <c r="G271" i="7"/>
  <c r="G270" i="7" s="1"/>
  <c r="G269" i="7" s="1"/>
  <c r="G254" i="7"/>
  <c r="G253" i="7" s="1"/>
  <c r="G252" i="7" s="1"/>
  <c r="G98" i="7"/>
  <c r="G97" i="7" s="1"/>
  <c r="G96" i="7" s="1"/>
  <c r="H61" i="7"/>
  <c r="H52" i="7"/>
  <c r="G221" i="7"/>
  <c r="G183" i="7"/>
  <c r="G182" i="7" s="1"/>
  <c r="G181" i="7" s="1"/>
  <c r="G170" i="7"/>
  <c r="G169" i="7" s="1"/>
  <c r="G168" i="7" s="1"/>
  <c r="G156" i="7"/>
  <c r="G155" i="7" s="1"/>
  <c r="G154" i="7" s="1"/>
  <c r="G143" i="7"/>
  <c r="G142" i="7" s="1"/>
  <c r="G141" i="7" s="1"/>
  <c r="G111" i="7"/>
  <c r="G110" i="7" s="1"/>
  <c r="G109" i="7" s="1"/>
  <c r="G73" i="7"/>
  <c r="G72" i="7" s="1"/>
  <c r="G71" i="7" s="1"/>
  <c r="G70" i="7" s="1"/>
  <c r="G42" i="7"/>
  <c r="G41" i="7" s="1"/>
  <c r="G40" i="7" s="1"/>
  <c r="G39" i="7" s="1"/>
  <c r="D266" i="7"/>
  <c r="F266" i="7"/>
  <c r="C98" i="7"/>
  <c r="C97" i="7" s="1"/>
  <c r="C96" i="7" s="1"/>
  <c r="E98" i="7"/>
  <c r="E97" i="7" s="1"/>
  <c r="E96" i="7" s="1"/>
  <c r="F477" i="7"/>
  <c r="F476" i="7" s="1"/>
  <c r="F475" i="7" s="1"/>
  <c r="F474" i="7" s="1"/>
  <c r="D485" i="7"/>
  <c r="D484" i="7" s="1"/>
  <c r="D483" i="7" s="1"/>
  <c r="D482" i="7" s="1"/>
  <c r="H98" i="7"/>
  <c r="C111" i="7"/>
  <c r="C110" i="7" s="1"/>
  <c r="C109" i="7" s="1"/>
  <c r="J111" i="7"/>
  <c r="J110" i="7" s="1"/>
  <c r="J109" i="7" s="1"/>
  <c r="I98" i="7"/>
  <c r="I97" i="7" s="1"/>
  <c r="I96" i="7" s="1"/>
  <c r="F106" i="7"/>
  <c r="F105" i="7" s="1"/>
  <c r="H111" i="7"/>
  <c r="D469" i="7"/>
  <c r="D468" i="7" s="1"/>
  <c r="D467" i="7" s="1"/>
  <c r="D466" i="7" s="1"/>
  <c r="E111" i="7"/>
  <c r="E110" i="7" s="1"/>
  <c r="E109" i="7" s="1"/>
  <c r="J98" i="7"/>
  <c r="J97" i="7" s="1"/>
  <c r="J96" i="7" s="1"/>
  <c r="D106" i="7"/>
  <c r="D105" i="7" s="1"/>
  <c r="F119" i="7"/>
  <c r="F118" i="7" s="1"/>
  <c r="F98" i="7"/>
  <c r="E12" i="5"/>
  <c r="E11" i="5" s="1"/>
  <c r="I12" i="1"/>
  <c r="I15" i="1" s="1"/>
  <c r="H15" i="1"/>
  <c r="F400" i="7"/>
  <c r="D407" i="7"/>
  <c r="I111" i="7"/>
  <c r="I110" i="7" s="1"/>
  <c r="D92" i="7"/>
  <c r="D91" i="7" s="1"/>
  <c r="D90" i="7" s="1"/>
  <c r="D89" i="7" s="1"/>
  <c r="D88" i="7" s="1"/>
  <c r="D151" i="7"/>
  <c r="D150" i="7" s="1"/>
  <c r="F164" i="7"/>
  <c r="F163" i="7" s="1"/>
  <c r="D178" i="7"/>
  <c r="D177" i="7" s="1"/>
  <c r="F191" i="7"/>
  <c r="F190" i="7" s="1"/>
  <c r="D255" i="7"/>
  <c r="F262" i="7"/>
  <c r="F272" i="7"/>
  <c r="F283" i="7"/>
  <c r="F289" i="7"/>
  <c r="F342" i="7"/>
  <c r="F341" i="7" s="1"/>
  <c r="F340" i="7" s="1"/>
  <c r="F339" i="7" s="1"/>
  <c r="D400" i="7"/>
  <c r="D403" i="7"/>
  <c r="F407" i="7"/>
  <c r="D416" i="7"/>
  <c r="D415" i="7" s="1"/>
  <c r="F469" i="7"/>
  <c r="F468" i="7" s="1"/>
  <c r="F467" i="7" s="1"/>
  <c r="F466" i="7" s="1"/>
  <c r="D477" i="7"/>
  <c r="D476" i="7" s="1"/>
  <c r="D475" i="7" s="1"/>
  <c r="D474" i="7" s="1"/>
  <c r="F485" i="7"/>
  <c r="F484" i="7" s="1"/>
  <c r="F483" i="7" s="1"/>
  <c r="F482" i="7" s="1"/>
  <c r="F537" i="7"/>
  <c r="F536" i="7" s="1"/>
  <c r="F535" i="7" s="1"/>
  <c r="D544" i="7"/>
  <c r="D543" i="7" s="1"/>
  <c r="D542" i="7" s="1"/>
  <c r="D119" i="7"/>
  <c r="D118" i="7" s="1"/>
  <c r="D111" i="7"/>
  <c r="D98" i="7"/>
  <c r="F111" i="7"/>
  <c r="D537" i="7"/>
  <c r="D536" i="7" s="1"/>
  <c r="D535" i="7" s="1"/>
  <c r="F544" i="7"/>
  <c r="F543" i="7" s="1"/>
  <c r="F542" i="7" s="1"/>
  <c r="D342" i="7"/>
  <c r="D341" i="7" s="1"/>
  <c r="D340" i="7" s="1"/>
  <c r="D339" i="7" s="1"/>
  <c r="D191" i="7"/>
  <c r="D190" i="7" s="1"/>
  <c r="D283" i="7"/>
  <c r="D289" i="7"/>
  <c r="D258" i="7"/>
  <c r="F258" i="7"/>
  <c r="D275" i="7"/>
  <c r="D279" i="7"/>
  <c r="F279" i="7"/>
  <c r="D308" i="7"/>
  <c r="D307" i="7" s="1"/>
  <c r="D348" i="7"/>
  <c r="F352" i="7"/>
  <c r="F379" i="7"/>
  <c r="D386" i="7"/>
  <c r="F386" i="7"/>
  <c r="F403" i="7"/>
  <c r="F416" i="7"/>
  <c r="F415" i="7" s="1"/>
  <c r="D432" i="7"/>
  <c r="D431" i="7" s="1"/>
  <c r="D430" i="7" s="1"/>
  <c r="D429" i="7" s="1"/>
  <c r="D458" i="7"/>
  <c r="D457" i="7" s="1"/>
  <c r="D456" i="7" s="1"/>
  <c r="D455" i="7" s="1"/>
  <c r="F458" i="7"/>
  <c r="F457" i="7" s="1"/>
  <c r="F456" i="7" s="1"/>
  <c r="F455" i="7" s="1"/>
  <c r="E424" i="7"/>
  <c r="F308" i="7"/>
  <c r="F307" i="7" s="1"/>
  <c r="F275" i="7"/>
  <c r="D379" i="7"/>
  <c r="E476" i="7"/>
  <c r="E475" i="7" s="1"/>
  <c r="E474" i="7" s="1"/>
  <c r="F178" i="7"/>
  <c r="F177" i="7" s="1"/>
  <c r="F151" i="7"/>
  <c r="F150" i="7" s="1"/>
  <c r="D262" i="7"/>
  <c r="D272" i="7"/>
  <c r="E399" i="7"/>
  <c r="E398" i="7" s="1"/>
  <c r="E397" i="7" s="1"/>
  <c r="E396" i="7" s="1"/>
  <c r="F92" i="7"/>
  <c r="F91" i="7" s="1"/>
  <c r="F90" i="7" s="1"/>
  <c r="F89" i="7" s="1"/>
  <c r="F88" i="7" s="1"/>
  <c r="D164" i="7"/>
  <c r="D163" i="7" s="1"/>
  <c r="F255" i="7"/>
  <c r="F432" i="7"/>
  <c r="F431" i="7" s="1"/>
  <c r="F430" i="7" s="1"/>
  <c r="F429" i="7" s="1"/>
  <c r="I424" i="7"/>
  <c r="E536" i="7"/>
  <c r="E535" i="7" s="1"/>
  <c r="E534" i="7" s="1"/>
  <c r="E533" i="7" s="1"/>
  <c r="H476" i="7"/>
  <c r="H475" i="7" s="1"/>
  <c r="E316" i="7"/>
  <c r="E457" i="7"/>
  <c r="E456" i="7" s="1"/>
  <c r="E455" i="7" s="1"/>
  <c r="E156" i="7"/>
  <c r="E155" i="7" s="1"/>
  <c r="E154" i="7" s="1"/>
  <c r="E468" i="7"/>
  <c r="E467" i="7" s="1"/>
  <c r="E466" i="7" s="1"/>
  <c r="I316" i="7"/>
  <c r="I468" i="7"/>
  <c r="I467" i="7" s="1"/>
  <c r="I466" i="7" s="1"/>
  <c r="E307" i="7"/>
  <c r="F143" i="7"/>
  <c r="F348" i="7"/>
  <c r="F375" i="7"/>
  <c r="H73" i="7"/>
  <c r="H72" i="7" s="1"/>
  <c r="H71" i="7" s="1"/>
  <c r="H70" i="7" s="1"/>
  <c r="I143" i="7"/>
  <c r="I142" i="7" s="1"/>
  <c r="I141" i="7" s="1"/>
  <c r="H316" i="7"/>
  <c r="E254" i="7"/>
  <c r="E253" i="7" s="1"/>
  <c r="E252" i="7" s="1"/>
  <c r="F43" i="7"/>
  <c r="E170" i="7"/>
  <c r="E169" i="7" s="1"/>
  <c r="E168" i="7" s="1"/>
  <c r="E183" i="7"/>
  <c r="E182" i="7" s="1"/>
  <c r="E181" i="7" s="1"/>
  <c r="E374" i="7"/>
  <c r="E373" i="7" s="1"/>
  <c r="E372" i="7" s="1"/>
  <c r="D316" i="7"/>
  <c r="F61" i="7"/>
  <c r="F156" i="7"/>
  <c r="I347" i="7"/>
  <c r="I346" i="7" s="1"/>
  <c r="I345" i="7" s="1"/>
  <c r="H424" i="7"/>
  <c r="I536" i="7"/>
  <c r="I535" i="7" s="1"/>
  <c r="I534" i="7" s="1"/>
  <c r="I533" i="7" s="1"/>
  <c r="D76" i="7"/>
  <c r="D73" i="7" s="1"/>
  <c r="D72" i="7" s="1"/>
  <c r="D71" i="7" s="1"/>
  <c r="D70" i="7" s="1"/>
  <c r="E42" i="7"/>
  <c r="E41" i="7" s="1"/>
  <c r="E40" i="7" s="1"/>
  <c r="E39" i="7" s="1"/>
  <c r="E73" i="7"/>
  <c r="E72" i="7" s="1"/>
  <c r="E71" i="7" s="1"/>
  <c r="E70" i="7" s="1"/>
  <c r="E431" i="7"/>
  <c r="E430" i="7" s="1"/>
  <c r="E429" i="7" s="1"/>
  <c r="D170" i="7"/>
  <c r="F47" i="7"/>
  <c r="E143" i="7"/>
  <c r="E142" i="7" s="1"/>
  <c r="E141" i="7" s="1"/>
  <c r="F183" i="7"/>
  <c r="E288" i="7"/>
  <c r="E287" i="7" s="1"/>
  <c r="E286" i="7" s="1"/>
  <c r="I399" i="7"/>
  <c r="I398" i="7" s="1"/>
  <c r="I397" i="7" s="1"/>
  <c r="I396" i="7" s="1"/>
  <c r="I415" i="7"/>
  <c r="I431" i="7"/>
  <c r="I430" i="7" s="1"/>
  <c r="I429" i="7" s="1"/>
  <c r="E271" i="7"/>
  <c r="E270" i="7" s="1"/>
  <c r="E269" i="7" s="1"/>
  <c r="E347" i="7"/>
  <c r="E346" i="7" s="1"/>
  <c r="E345" i="7" s="1"/>
  <c r="E415" i="7"/>
  <c r="H143" i="7"/>
  <c r="H156" i="7"/>
  <c r="I457" i="7"/>
  <c r="I456" i="7" s="1"/>
  <c r="I455" i="7" s="1"/>
  <c r="F52" i="7"/>
  <c r="F76" i="7"/>
  <c r="F73" i="7" s="1"/>
  <c r="F72" i="7" s="1"/>
  <c r="F71" i="7" s="1"/>
  <c r="F70" i="7" s="1"/>
  <c r="D156" i="7"/>
  <c r="D424" i="7"/>
  <c r="E524" i="7"/>
  <c r="I476" i="7"/>
  <c r="I475" i="7" s="1"/>
  <c r="I474" i="7" s="1"/>
  <c r="D292" i="7"/>
  <c r="F292" i="7"/>
  <c r="D352" i="7"/>
  <c r="F359" i="7"/>
  <c r="D375" i="7"/>
  <c r="I73" i="7"/>
  <c r="I72" i="7" s="1"/>
  <c r="I71" i="7" s="1"/>
  <c r="I70" i="7" s="1"/>
  <c r="J143" i="7"/>
  <c r="J142" i="7" s="1"/>
  <c r="J141" i="7" s="1"/>
  <c r="J156" i="7"/>
  <c r="J155" i="7" s="1"/>
  <c r="J154" i="7" s="1"/>
  <c r="I288" i="7"/>
  <c r="I287" i="7" s="1"/>
  <c r="I286" i="7" s="1"/>
  <c r="I307" i="7"/>
  <c r="D359" i="7"/>
  <c r="F424" i="7"/>
  <c r="F316" i="7"/>
  <c r="D183" i="7"/>
  <c r="F170" i="7"/>
  <c r="D143" i="7"/>
  <c r="F524" i="7"/>
  <c r="D524" i="7"/>
  <c r="E515" i="7"/>
  <c r="D515" i="7"/>
  <c r="F515" i="7"/>
  <c r="F506" i="7"/>
  <c r="D506" i="7"/>
  <c r="E506" i="7"/>
  <c r="F443" i="7"/>
  <c r="E443" i="7"/>
  <c r="D443" i="7"/>
  <c r="E327" i="7"/>
  <c r="F327" i="7"/>
  <c r="D327" i="7"/>
  <c r="E221" i="7"/>
  <c r="F221" i="7"/>
  <c r="D221" i="7"/>
  <c r="D61" i="7"/>
  <c r="D52" i="7"/>
  <c r="D47" i="7"/>
  <c r="D43" i="7"/>
  <c r="I271" i="7"/>
  <c r="I270" i="7" s="1"/>
  <c r="I269" i="7" s="1"/>
  <c r="I170" i="7"/>
  <c r="I169" i="7" s="1"/>
  <c r="I168" i="7" s="1"/>
  <c r="C156" i="7"/>
  <c r="C155" i="7" s="1"/>
  <c r="C154" i="7" s="1"/>
  <c r="I515" i="7"/>
  <c r="I374" i="7"/>
  <c r="I373" i="7" s="1"/>
  <c r="I372" i="7" s="1"/>
  <c r="H169" i="7"/>
  <c r="H515" i="7"/>
  <c r="H183" i="7"/>
  <c r="H182" i="7" s="1"/>
  <c r="H181" i="7" s="1"/>
  <c r="I443" i="7"/>
  <c r="I156" i="7"/>
  <c r="I155" i="7" s="1"/>
  <c r="I154" i="7" s="1"/>
  <c r="I183" i="7"/>
  <c r="I182" i="7" s="1"/>
  <c r="I181" i="7" s="1"/>
  <c r="I327" i="7"/>
  <c r="I254" i="7"/>
  <c r="I253" i="7" s="1"/>
  <c r="I252" i="7" s="1"/>
  <c r="I42" i="7"/>
  <c r="I41" i="7" s="1"/>
  <c r="I40" i="7" s="1"/>
  <c r="I39" i="7" s="1"/>
  <c r="I506" i="7"/>
  <c r="C12" i="5"/>
  <c r="C11" i="5" s="1"/>
  <c r="F53" i="3"/>
  <c r="E37" i="3"/>
  <c r="J56" i="3"/>
  <c r="J37" i="3" s="1"/>
  <c r="H43" i="3"/>
  <c r="J21" i="3"/>
  <c r="G11" i="3"/>
  <c r="H38" i="3"/>
  <c r="F61" i="3"/>
  <c r="F60" i="3" s="1"/>
  <c r="H61" i="3"/>
  <c r="H60" i="3" s="1"/>
  <c r="J61" i="3"/>
  <c r="F56" i="3"/>
  <c r="F21" i="3"/>
  <c r="F38" i="3"/>
  <c r="I60" i="3"/>
  <c r="F43" i="3"/>
  <c r="H16" i="3"/>
  <c r="H24" i="3"/>
  <c r="F16" i="3"/>
  <c r="J16" i="3"/>
  <c r="H21" i="3"/>
  <c r="F24" i="3"/>
  <c r="J24" i="3"/>
  <c r="E11" i="3"/>
  <c r="I11" i="3"/>
  <c r="H524" i="7"/>
  <c r="H506" i="7"/>
  <c r="C536" i="7"/>
  <c r="C535" i="7" s="1"/>
  <c r="C534" i="7" s="1"/>
  <c r="C533" i="7" s="1"/>
  <c r="C524" i="7"/>
  <c r="C515" i="7"/>
  <c r="C506" i="7"/>
  <c r="C476" i="7"/>
  <c r="C475" i="7" s="1"/>
  <c r="C474" i="7" s="1"/>
  <c r="C468" i="7"/>
  <c r="C467" i="7" s="1"/>
  <c r="C466" i="7" s="1"/>
  <c r="C457" i="7"/>
  <c r="C456" i="7" s="1"/>
  <c r="C455" i="7" s="1"/>
  <c r="C443" i="7"/>
  <c r="C431" i="7"/>
  <c r="C430" i="7" s="1"/>
  <c r="C429" i="7" s="1"/>
  <c r="C424" i="7"/>
  <c r="C415" i="7"/>
  <c r="C399" i="7"/>
  <c r="C398" i="7" s="1"/>
  <c r="C397" i="7" s="1"/>
  <c r="C396" i="7" s="1"/>
  <c r="C374" i="7"/>
  <c r="C373" i="7" s="1"/>
  <c r="C372" i="7" s="1"/>
  <c r="C347" i="7"/>
  <c r="C327" i="7"/>
  <c r="C316" i="7"/>
  <c r="C307" i="7"/>
  <c r="C288" i="7"/>
  <c r="C287" i="7" s="1"/>
  <c r="C286" i="7" s="1"/>
  <c r="C271" i="7"/>
  <c r="C270" i="7" s="1"/>
  <c r="C269" i="7" s="1"/>
  <c r="C254" i="7"/>
  <c r="C253" i="7" s="1"/>
  <c r="C252" i="7" s="1"/>
  <c r="C221" i="7"/>
  <c r="C183" i="7"/>
  <c r="C182" i="7" s="1"/>
  <c r="C181" i="7" s="1"/>
  <c r="C170" i="7"/>
  <c r="C169" i="7" s="1"/>
  <c r="C168" i="7" s="1"/>
  <c r="C143" i="7"/>
  <c r="C142" i="7" s="1"/>
  <c r="C141" i="7" s="1"/>
  <c r="C73" i="7"/>
  <c r="C72" i="7" s="1"/>
  <c r="C71" i="7" s="1"/>
  <c r="C70" i="7" s="1"/>
  <c r="C42" i="7"/>
  <c r="C41" i="7" s="1"/>
  <c r="C40" i="7" s="1"/>
  <c r="C39" i="7" s="1"/>
  <c r="L15" i="1"/>
  <c r="G15" i="1"/>
  <c r="F23" i="1"/>
  <c r="F12" i="1"/>
  <c r="F9" i="1"/>
  <c r="N37" i="3" l="1"/>
  <c r="K32" i="7"/>
  <c r="L209" i="7"/>
  <c r="L208" i="7" s="1"/>
  <c r="F97" i="7"/>
  <c r="F96" i="7" s="1"/>
  <c r="K306" i="7"/>
  <c r="K305" i="7" s="1"/>
  <c r="K304" i="7" s="1"/>
  <c r="K454" i="7"/>
  <c r="L42" i="7"/>
  <c r="L41" i="7" s="1"/>
  <c r="L40" i="7" s="1"/>
  <c r="L39" i="7" s="1"/>
  <c r="L536" i="7"/>
  <c r="L535" i="7" s="1"/>
  <c r="L534" i="7" s="1"/>
  <c r="L533" i="7" s="1"/>
  <c r="L307" i="7"/>
  <c r="L142" i="7"/>
  <c r="L141" i="7" s="1"/>
  <c r="L110" i="7"/>
  <c r="L109" i="7" s="1"/>
  <c r="K167" i="7"/>
  <c r="L468" i="7"/>
  <c r="L467" i="7" s="1"/>
  <c r="L466" i="7" s="1"/>
  <c r="L443" i="7"/>
  <c r="L254" i="7"/>
  <c r="L253" i="7" s="1"/>
  <c r="L252" i="7" s="1"/>
  <c r="K505" i="7"/>
  <c r="L506" i="7"/>
  <c r="L327" i="7"/>
  <c r="L316" i="7"/>
  <c r="L196" i="7"/>
  <c r="L195" i="7" s="1"/>
  <c r="L194" i="7" s="1"/>
  <c r="L431" i="7"/>
  <c r="L430" i="7" s="1"/>
  <c r="L429" i="7" s="1"/>
  <c r="K338" i="7"/>
  <c r="K251" i="7"/>
  <c r="J42" i="7"/>
  <c r="J41" i="7" s="1"/>
  <c r="J40" i="7" s="1"/>
  <c r="J39" i="7" s="1"/>
  <c r="L515" i="7"/>
  <c r="L18" i="7"/>
  <c r="L17" i="7" s="1"/>
  <c r="L97" i="7"/>
  <c r="L96" i="7" s="1"/>
  <c r="L95" i="7" s="1"/>
  <c r="L288" i="7"/>
  <c r="L287" i="7" s="1"/>
  <c r="L286" i="7" s="1"/>
  <c r="L183" i="7"/>
  <c r="L182" i="7" s="1"/>
  <c r="L550" i="7"/>
  <c r="L549" i="7" s="1"/>
  <c r="L548" i="7" s="1"/>
  <c r="L547" i="7" s="1"/>
  <c r="L424" i="7"/>
  <c r="K194" i="7"/>
  <c r="I505" i="7"/>
  <c r="L347" i="7"/>
  <c r="L346" i="7" s="1"/>
  <c r="L345" i="7" s="1"/>
  <c r="L155" i="7"/>
  <c r="L154" i="7" s="1"/>
  <c r="J171" i="7"/>
  <c r="L172" i="7"/>
  <c r="L171" i="7" s="1"/>
  <c r="L170" i="7" s="1"/>
  <c r="L169" i="7" s="1"/>
  <c r="L168" i="7" s="1"/>
  <c r="L374" i="7"/>
  <c r="L373" i="7" s="1"/>
  <c r="L372" i="7" s="1"/>
  <c r="K31" i="7"/>
  <c r="K16" i="7" s="1"/>
  <c r="L476" i="7"/>
  <c r="L475" i="7" s="1"/>
  <c r="L474" i="7" s="1"/>
  <c r="L415" i="7"/>
  <c r="K414" i="7"/>
  <c r="K413" i="7" s="1"/>
  <c r="K412" i="7" s="1"/>
  <c r="L457" i="7"/>
  <c r="L456" i="7" s="1"/>
  <c r="L455" i="7" s="1"/>
  <c r="L271" i="7"/>
  <c r="L270" i="7" s="1"/>
  <c r="L269" i="7" s="1"/>
  <c r="J540" i="7"/>
  <c r="J536" i="7" s="1"/>
  <c r="J535" i="7" s="1"/>
  <c r="J367" i="7"/>
  <c r="J503" i="7"/>
  <c r="J502" i="7" s="1"/>
  <c r="J501" i="7" s="1"/>
  <c r="J500" i="7" s="1"/>
  <c r="J499" i="7" s="1"/>
  <c r="J178" i="7"/>
  <c r="J177" i="7" s="1"/>
  <c r="J169" i="7" s="1"/>
  <c r="J425" i="7"/>
  <c r="J370" i="7"/>
  <c r="J369" i="7" s="1"/>
  <c r="J485" i="7"/>
  <c r="J484" i="7" s="1"/>
  <c r="J483" i="7" s="1"/>
  <c r="J482" i="7" s="1"/>
  <c r="J331" i="7"/>
  <c r="J330" i="7" s="1"/>
  <c r="J329" i="7" s="1"/>
  <c r="J328" i="7" s="1"/>
  <c r="J173" i="7"/>
  <c r="J480" i="7"/>
  <c r="J476" i="7" s="1"/>
  <c r="J475" i="7" s="1"/>
  <c r="J474" i="7" s="1"/>
  <c r="J325" i="7"/>
  <c r="J324" i="7" s="1"/>
  <c r="J323" i="7" s="1"/>
  <c r="J322" i="7" s="1"/>
  <c r="J518" i="7"/>
  <c r="J517" i="7" s="1"/>
  <c r="J516" i="7" s="1"/>
  <c r="J76" i="7"/>
  <c r="L76" i="7"/>
  <c r="J186" i="7"/>
  <c r="J23" i="7"/>
  <c r="J22" i="7" s="1"/>
  <c r="J21" i="7" s="1"/>
  <c r="J20" i="7" s="1"/>
  <c r="J19" i="7" s="1"/>
  <c r="J18" i="7" s="1"/>
  <c r="J17" i="7" s="1"/>
  <c r="J420" i="7"/>
  <c r="J561" i="7"/>
  <c r="J472" i="7"/>
  <c r="J468" i="7" s="1"/>
  <c r="J467" i="7" s="1"/>
  <c r="J466" i="7" s="1"/>
  <c r="J314" i="7"/>
  <c r="J74" i="7"/>
  <c r="L74" i="7"/>
  <c r="J452" i="7"/>
  <c r="J451" i="7" s="1"/>
  <c r="J450" i="7" s="1"/>
  <c r="J449" i="7" s="1"/>
  <c r="J312" i="7"/>
  <c r="J307" i="7" s="1"/>
  <c r="J86" i="7"/>
  <c r="J85" i="7" s="1"/>
  <c r="L86" i="7"/>
  <c r="L85" i="7" s="1"/>
  <c r="J491" i="7"/>
  <c r="J490" i="7" s="1"/>
  <c r="J489" i="7" s="1"/>
  <c r="J488" i="7" s="1"/>
  <c r="J319" i="7"/>
  <c r="J92" i="7"/>
  <c r="J91" i="7" s="1"/>
  <c r="J90" i="7" s="1"/>
  <c r="J89" i="7" s="1"/>
  <c r="J88" i="7" s="1"/>
  <c r="L89" i="7"/>
  <c r="L88" i="7" s="1"/>
  <c r="J513" i="7"/>
  <c r="J512" i="7" s="1"/>
  <c r="J511" i="7" s="1"/>
  <c r="J336" i="7"/>
  <c r="J335" i="7" s="1"/>
  <c r="J334" i="7" s="1"/>
  <c r="J333" i="7" s="1"/>
  <c r="J394" i="7"/>
  <c r="J393" i="7" s="1"/>
  <c r="J531" i="7"/>
  <c r="J530" i="7" s="1"/>
  <c r="J529" i="7" s="1"/>
  <c r="J524" i="7" s="1"/>
  <c r="J184" i="7"/>
  <c r="J427" i="7"/>
  <c r="J551" i="7"/>
  <c r="J138" i="7"/>
  <c r="J137" i="7" s="1"/>
  <c r="J136" i="7" s="1"/>
  <c r="J135" i="7" s="1"/>
  <c r="J134" i="7" s="1"/>
  <c r="J258" i="7"/>
  <c r="J254" i="7" s="1"/>
  <c r="J253" i="7" s="1"/>
  <c r="J252" i="7" s="1"/>
  <c r="J422" i="7"/>
  <c r="J391" i="7"/>
  <c r="J374" i="7" s="1"/>
  <c r="J373" i="7" s="1"/>
  <c r="J372" i="7" s="1"/>
  <c r="J509" i="7"/>
  <c r="J508" i="7" s="1"/>
  <c r="J507" i="7" s="1"/>
  <c r="J348" i="7"/>
  <c r="J317" i="7"/>
  <c r="J316" i="7" s="1"/>
  <c r="J464" i="7"/>
  <c r="J457" i="7" s="1"/>
  <c r="J456" i="7" s="1"/>
  <c r="J455" i="7" s="1"/>
  <c r="J410" i="7"/>
  <c r="J399" i="7" s="1"/>
  <c r="J398" i="7" s="1"/>
  <c r="J397" i="7" s="1"/>
  <c r="J396" i="7" s="1"/>
  <c r="L410" i="7"/>
  <c r="L399" i="7" s="1"/>
  <c r="L398" i="7" s="1"/>
  <c r="L397" i="7" s="1"/>
  <c r="L396" i="7" s="1"/>
  <c r="J544" i="7"/>
  <c r="J543" i="7" s="1"/>
  <c r="J542" i="7" s="1"/>
  <c r="J438" i="7"/>
  <c r="J191" i="7"/>
  <c r="J190" i="7" s="1"/>
  <c r="J14" i="7"/>
  <c r="J13" i="7" s="1"/>
  <c r="J12" i="7" s="1"/>
  <c r="J11" i="7" s="1"/>
  <c r="J10" i="7" s="1"/>
  <c r="J9" i="7" s="1"/>
  <c r="J8" i="7" s="1"/>
  <c r="J7" i="7" s="1"/>
  <c r="J522" i="7"/>
  <c r="J521" i="7" s="1"/>
  <c r="J520" i="7" s="1"/>
  <c r="J436" i="7"/>
  <c r="J431" i="7" s="1"/>
  <c r="J297" i="7"/>
  <c r="J68" i="7"/>
  <c r="J447" i="7"/>
  <c r="J446" i="7" s="1"/>
  <c r="J445" i="7" s="1"/>
  <c r="J444" i="7" s="1"/>
  <c r="J188" i="7"/>
  <c r="J441" i="7"/>
  <c r="J440" i="7" s="1"/>
  <c r="F37" i="3"/>
  <c r="H37" i="3"/>
  <c r="J271" i="7"/>
  <c r="J270" i="7" s="1"/>
  <c r="J269" i="7" s="1"/>
  <c r="J288" i="7"/>
  <c r="J287" i="7" s="1"/>
  <c r="J286" i="7" s="1"/>
  <c r="E194" i="7"/>
  <c r="F209" i="7"/>
  <c r="F208" i="7" s="1"/>
  <c r="D209" i="7"/>
  <c r="D208" i="7" s="1"/>
  <c r="F196" i="7"/>
  <c r="F195" i="7" s="1"/>
  <c r="J194" i="7"/>
  <c r="I194" i="7"/>
  <c r="H155" i="7"/>
  <c r="H154" i="7" s="1"/>
  <c r="D196" i="7"/>
  <c r="D195" i="7" s="1"/>
  <c r="G338" i="7"/>
  <c r="C194" i="7"/>
  <c r="F110" i="7"/>
  <c r="F109" i="7" s="1"/>
  <c r="F95" i="7" s="1"/>
  <c r="L11" i="3"/>
  <c r="G194" i="7"/>
  <c r="H142" i="7"/>
  <c r="H141" i="7" s="1"/>
  <c r="H97" i="7"/>
  <c r="H96" i="7" s="1"/>
  <c r="H347" i="7"/>
  <c r="H346" i="7" s="1"/>
  <c r="H345" i="7" s="1"/>
  <c r="D550" i="7"/>
  <c r="D549" i="7" s="1"/>
  <c r="D548" i="7" s="1"/>
  <c r="D547" i="7" s="1"/>
  <c r="H271" i="7"/>
  <c r="H270" i="7" s="1"/>
  <c r="H269" i="7" s="1"/>
  <c r="H399" i="7"/>
  <c r="H398" i="7" s="1"/>
  <c r="H397" i="7" s="1"/>
  <c r="H396" i="7" s="1"/>
  <c r="G306" i="7"/>
  <c r="G305" i="7" s="1"/>
  <c r="G304" i="7" s="1"/>
  <c r="H42" i="7"/>
  <c r="H41" i="7" s="1"/>
  <c r="H40" i="7" s="1"/>
  <c r="H39" i="7" s="1"/>
  <c r="H254" i="7"/>
  <c r="H253" i="7" s="1"/>
  <c r="H252" i="7" s="1"/>
  <c r="H110" i="7"/>
  <c r="H109" i="7" s="1"/>
  <c r="H95" i="7" s="1"/>
  <c r="G454" i="7"/>
  <c r="H374" i="7"/>
  <c r="H373" i="7" s="1"/>
  <c r="H372" i="7" s="1"/>
  <c r="H550" i="7"/>
  <c r="H549" i="7" s="1"/>
  <c r="H548" i="7" s="1"/>
  <c r="H547" i="7" s="1"/>
  <c r="L37" i="3"/>
  <c r="K37" i="3"/>
  <c r="K11" i="3"/>
  <c r="J60" i="3"/>
  <c r="J11" i="3"/>
  <c r="G505" i="7"/>
  <c r="F550" i="7"/>
  <c r="F549" i="7" s="1"/>
  <c r="F548" i="7" s="1"/>
  <c r="F547" i="7" s="1"/>
  <c r="G414" i="7"/>
  <c r="G413" i="7" s="1"/>
  <c r="G412" i="7" s="1"/>
  <c r="G251" i="7"/>
  <c r="G95" i="7"/>
  <c r="G167" i="7"/>
  <c r="G140" i="7"/>
  <c r="G32" i="7"/>
  <c r="G31" i="7" s="1"/>
  <c r="G16" i="7" s="1"/>
  <c r="E414" i="7"/>
  <c r="E413" i="7" s="1"/>
  <c r="E412" i="7" s="1"/>
  <c r="I95" i="7"/>
  <c r="F182" i="7"/>
  <c r="F181" i="7" s="1"/>
  <c r="D110" i="7"/>
  <c r="D109" i="7" s="1"/>
  <c r="J95" i="7"/>
  <c r="F288" i="7"/>
  <c r="F287" i="7" s="1"/>
  <c r="F286" i="7" s="1"/>
  <c r="D142" i="7"/>
  <c r="D141" i="7" s="1"/>
  <c r="D97" i="7"/>
  <c r="D96" i="7" s="1"/>
  <c r="C95" i="7"/>
  <c r="F155" i="7"/>
  <c r="F154" i="7" s="1"/>
  <c r="E95" i="7"/>
  <c r="D534" i="7"/>
  <c r="D533" i="7" s="1"/>
  <c r="D399" i="7"/>
  <c r="D398" i="7" s="1"/>
  <c r="D397" i="7" s="1"/>
  <c r="D396" i="7" s="1"/>
  <c r="F254" i="7"/>
  <c r="F253" i="7" s="1"/>
  <c r="F252" i="7" s="1"/>
  <c r="D169" i="7"/>
  <c r="D168" i="7" s="1"/>
  <c r="F399" i="7"/>
  <c r="F398" i="7" s="1"/>
  <c r="F397" i="7" s="1"/>
  <c r="F396" i="7" s="1"/>
  <c r="D182" i="7"/>
  <c r="D181" i="7" s="1"/>
  <c r="F374" i="7"/>
  <c r="F373" i="7" s="1"/>
  <c r="F372" i="7" s="1"/>
  <c r="F534" i="7"/>
  <c r="F533" i="7" s="1"/>
  <c r="F271" i="7"/>
  <c r="F270" i="7" s="1"/>
  <c r="F269" i="7" s="1"/>
  <c r="D374" i="7"/>
  <c r="D373" i="7" s="1"/>
  <c r="D372" i="7" s="1"/>
  <c r="D288" i="7"/>
  <c r="D287" i="7" s="1"/>
  <c r="D286" i="7" s="1"/>
  <c r="D254" i="7"/>
  <c r="D253" i="7" s="1"/>
  <c r="D252" i="7" s="1"/>
  <c r="D271" i="7"/>
  <c r="D270" i="7" s="1"/>
  <c r="D269" i="7" s="1"/>
  <c r="F142" i="7"/>
  <c r="F141" i="7" s="1"/>
  <c r="F169" i="7"/>
  <c r="F168" i="7" s="1"/>
  <c r="D155" i="7"/>
  <c r="D154" i="7" s="1"/>
  <c r="I414" i="7"/>
  <c r="I413" i="7" s="1"/>
  <c r="I412" i="7" s="1"/>
  <c r="I306" i="7"/>
  <c r="I305" i="7" s="1"/>
  <c r="I304" i="7" s="1"/>
  <c r="F454" i="7"/>
  <c r="F347" i="7"/>
  <c r="F346" i="7" s="1"/>
  <c r="F345" i="7" s="1"/>
  <c r="E454" i="7"/>
  <c r="I140" i="7"/>
  <c r="E306" i="7"/>
  <c r="E305" i="7" s="1"/>
  <c r="E304" i="7" s="1"/>
  <c r="E338" i="7"/>
  <c r="E251" i="7"/>
  <c r="E32" i="7"/>
  <c r="E31" i="7" s="1"/>
  <c r="E16" i="7" s="1"/>
  <c r="E140" i="7"/>
  <c r="F42" i="7"/>
  <c r="F41" i="7" s="1"/>
  <c r="F40" i="7" s="1"/>
  <c r="F39" i="7" s="1"/>
  <c r="F32" i="7" s="1"/>
  <c r="F31" i="7" s="1"/>
  <c r="F16" i="7" s="1"/>
  <c r="C167" i="7"/>
  <c r="E167" i="7"/>
  <c r="D347" i="7"/>
  <c r="D346" i="7" s="1"/>
  <c r="D345" i="7" s="1"/>
  <c r="H31" i="7"/>
  <c r="H16" i="7" s="1"/>
  <c r="H167" i="7"/>
  <c r="F306" i="7"/>
  <c r="F305" i="7" s="1"/>
  <c r="F304" i="7" s="1"/>
  <c r="I167" i="7"/>
  <c r="H414" i="7"/>
  <c r="H413" i="7" s="1"/>
  <c r="D306" i="7"/>
  <c r="D305" i="7" s="1"/>
  <c r="D304" i="7" s="1"/>
  <c r="H306" i="7"/>
  <c r="H305" i="7" s="1"/>
  <c r="E505" i="7"/>
  <c r="D414" i="7"/>
  <c r="D413" i="7" s="1"/>
  <c r="D412" i="7" s="1"/>
  <c r="I454" i="7"/>
  <c r="F505" i="7"/>
  <c r="D454" i="7"/>
  <c r="H505" i="7"/>
  <c r="I32" i="7"/>
  <c r="I31" i="7" s="1"/>
  <c r="I16" i="7" s="1"/>
  <c r="F414" i="7"/>
  <c r="F413" i="7" s="1"/>
  <c r="F412" i="7" s="1"/>
  <c r="C140" i="7"/>
  <c r="C505" i="7"/>
  <c r="J140" i="7"/>
  <c r="D505" i="7"/>
  <c r="D42" i="7"/>
  <c r="D41" i="7" s="1"/>
  <c r="D40" i="7" s="1"/>
  <c r="D39" i="7" s="1"/>
  <c r="D32" i="7" s="1"/>
  <c r="D31" i="7" s="1"/>
  <c r="D16" i="7" s="1"/>
  <c r="I251" i="7"/>
  <c r="C414" i="7"/>
  <c r="C413" i="7" s="1"/>
  <c r="C412" i="7" s="1"/>
  <c r="I338" i="7"/>
  <c r="C251" i="7"/>
  <c r="C306" i="7"/>
  <c r="C305" i="7" s="1"/>
  <c r="C304" i="7" s="1"/>
  <c r="C346" i="7"/>
  <c r="C345" i="7" s="1"/>
  <c r="C338" i="7" s="1"/>
  <c r="F11" i="3"/>
  <c r="H11" i="3"/>
  <c r="C454" i="7"/>
  <c r="C32" i="7"/>
  <c r="C31" i="7" s="1"/>
  <c r="C16" i="7" s="1"/>
  <c r="F15" i="1"/>
  <c r="F33" i="1" s="1"/>
  <c r="L83" i="7" l="1"/>
  <c r="L82" i="7" s="1"/>
  <c r="L84" i="7"/>
  <c r="J83" i="7"/>
  <c r="J84" i="7"/>
  <c r="K81" i="7"/>
  <c r="K80" i="7" s="1"/>
  <c r="K79" i="7" s="1"/>
  <c r="L505" i="7"/>
  <c r="L306" i="7"/>
  <c r="L305" i="7" s="1"/>
  <c r="L304" i="7" s="1"/>
  <c r="L140" i="7"/>
  <c r="J73" i="7"/>
  <c r="J72" i="7" s="1"/>
  <c r="J71" i="7" s="1"/>
  <c r="J70" i="7" s="1"/>
  <c r="J32" i="7" s="1"/>
  <c r="J31" i="7" s="1"/>
  <c r="J16" i="7" s="1"/>
  <c r="L251" i="7"/>
  <c r="J550" i="7"/>
  <c r="J549" i="7" s="1"/>
  <c r="J548" i="7" s="1"/>
  <c r="J547" i="7" s="1"/>
  <c r="J443" i="7"/>
  <c r="K250" i="7"/>
  <c r="K249" i="7" s="1"/>
  <c r="K248" i="7" s="1"/>
  <c r="J430" i="7"/>
  <c r="J429" i="7" s="1"/>
  <c r="L414" i="7"/>
  <c r="L413" i="7" s="1"/>
  <c r="L412" i="7" s="1"/>
  <c r="J534" i="7"/>
  <c r="J533" i="7" s="1"/>
  <c r="L338" i="7"/>
  <c r="J415" i="7"/>
  <c r="J183" i="7"/>
  <c r="J182" i="7" s="1"/>
  <c r="J181" i="7" s="1"/>
  <c r="J167" i="7" s="1"/>
  <c r="J81" i="7" s="1"/>
  <c r="J80" i="7" s="1"/>
  <c r="J79" i="7" s="1"/>
  <c r="L454" i="7"/>
  <c r="L167" i="7"/>
  <c r="J424" i="7"/>
  <c r="J515" i="7"/>
  <c r="J506" i="7"/>
  <c r="L73" i="7"/>
  <c r="L72" i="7" s="1"/>
  <c r="L71" i="7" s="1"/>
  <c r="L70" i="7" s="1"/>
  <c r="L32" i="7" s="1"/>
  <c r="J347" i="7"/>
  <c r="J346" i="7" s="1"/>
  <c r="J345" i="7" s="1"/>
  <c r="J338" i="7" s="1"/>
  <c r="J454" i="7"/>
  <c r="J327" i="7"/>
  <c r="H140" i="7"/>
  <c r="H81" i="7" s="1"/>
  <c r="H80" i="7" s="1"/>
  <c r="H79" i="7" s="1"/>
  <c r="F194" i="7"/>
  <c r="H250" i="7"/>
  <c r="H249" i="7" s="1"/>
  <c r="H248" i="7" s="1"/>
  <c r="J306" i="7"/>
  <c r="J305" i="7" s="1"/>
  <c r="I250" i="7"/>
  <c r="I249" i="7" s="1"/>
  <c r="I248" i="7" s="1"/>
  <c r="D194" i="7"/>
  <c r="E81" i="7"/>
  <c r="E80" i="7" s="1"/>
  <c r="E79" i="7" s="1"/>
  <c r="C81" i="7"/>
  <c r="C80" i="7" s="1"/>
  <c r="C79" i="7" s="1"/>
  <c r="G81" i="7"/>
  <c r="G80" i="7" s="1"/>
  <c r="G79" i="7" s="1"/>
  <c r="I81" i="7"/>
  <c r="I80" i="7" s="1"/>
  <c r="I79" i="7" s="1"/>
  <c r="C250" i="7"/>
  <c r="C249" i="7" s="1"/>
  <c r="C248" i="7" s="1"/>
  <c r="E250" i="7"/>
  <c r="E249" i="7" s="1"/>
  <c r="E248" i="7" s="1"/>
  <c r="D95" i="7"/>
  <c r="G250" i="7"/>
  <c r="G249" i="7" s="1"/>
  <c r="G248" i="7" s="1"/>
  <c r="D140" i="7"/>
  <c r="F167" i="7"/>
  <c r="F251" i="7"/>
  <c r="F338" i="7"/>
  <c r="F140" i="7"/>
  <c r="D167" i="7"/>
  <c r="D338" i="7"/>
  <c r="D251" i="7"/>
  <c r="L81" i="7" l="1"/>
  <c r="L80" i="7" s="1"/>
  <c r="L79" i="7" s="1"/>
  <c r="L31" i="7"/>
  <c r="L16" i="7" s="1"/>
  <c r="J505" i="7"/>
  <c r="L250" i="7"/>
  <c r="L249" i="7" s="1"/>
  <c r="L248" i="7" s="1"/>
  <c r="J414" i="7"/>
  <c r="J413" i="7" s="1"/>
  <c r="J412" i="7" s="1"/>
  <c r="F81" i="7"/>
  <c r="F80" i="7" s="1"/>
  <c r="F79" i="7" s="1"/>
  <c r="D81" i="7"/>
  <c r="D80" i="7" s="1"/>
  <c r="D79" i="7" s="1"/>
  <c r="F250" i="7"/>
  <c r="F249" i="7" s="1"/>
  <c r="F248" i="7" s="1"/>
  <c r="D250" i="7"/>
  <c r="D249" i="7" s="1"/>
  <c r="D248" i="7" s="1"/>
  <c r="J250" i="7" l="1"/>
  <c r="J249" i="7" s="1"/>
  <c r="J248" i="7" s="1"/>
</calcChain>
</file>

<file path=xl/sharedStrings.xml><?xml version="1.0" encoding="utf-8"?>
<sst xmlns="http://schemas.openxmlformats.org/spreadsheetml/2006/main" count="931" uniqueCount="236">
  <si>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</si>
  <si>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</si>
  <si>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</si>
  <si>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</si>
  <si>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</si>
  <si>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</si>
  <si>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</si>
  <si>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</si>
  <si>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</si>
  <si>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</si>
  <si>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</si>
  <si>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</si>
  <si>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</si>
  <si>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</si>
  <si>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</si>
  <si>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</si>
  <si>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</si>
  <si>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</si>
  <si>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</si>
  <si>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</si>
  <si>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</si>
  <si>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</si>
  <si>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</si>
  <si>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</si>
  <si>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</si>
  <si>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</si>
  <si>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</si>
  <si>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</si>
  <si>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</si>
  <si>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</si>
  <si>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</si>
  <si>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</si>
  <si>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</si>
  <si>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</si>
  <si>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</si>
  <si>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</si>
  <si>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</si>
  <si>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</si>
  <si>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</si>
  <si>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</si>
  <si>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</si>
  <si>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</si>
  <si>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</si>
  <si>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</si>
  <si>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</si>
  <si>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</si>
  <si>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</si>
  <si>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</si>
  <si>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</si>
  <si>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</si>
  <si>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</si>
  <si>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</si>
  <si>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</si>
  <si>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</si>
  <si>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</si>
  <si>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5.K.</t>
  </si>
  <si>
    <t>KN</t>
  </si>
  <si>
    <t>EUR</t>
  </si>
  <si>
    <t>Prihodi od imovine</t>
  </si>
  <si>
    <t>3.3.</t>
  </si>
  <si>
    <t>Prihodi od upravnih i administrativnih pristojbi, pristojbi po posebnim propisima i naknada</t>
  </si>
  <si>
    <t>4.L.</t>
  </si>
  <si>
    <t>Prihodi za posebne namjene</t>
  </si>
  <si>
    <t>6.3.</t>
  </si>
  <si>
    <t>Donacije</t>
  </si>
  <si>
    <t>Pomoći</t>
  </si>
  <si>
    <t>7.6.</t>
  </si>
  <si>
    <t>Prihodi od prodaje proizvoda i robe te pruženih usluga i prihodi od donacija</t>
  </si>
  <si>
    <t>5.Đ.</t>
  </si>
  <si>
    <t>Ministarstvo poljoprivrede - Školska shema</t>
  </si>
  <si>
    <t>4.1.</t>
  </si>
  <si>
    <t>Decentralizirana sredstva-OŠ</t>
  </si>
  <si>
    <t>1.1.</t>
  </si>
  <si>
    <t>Vlastiti izvori</t>
  </si>
  <si>
    <t>Rezultat poslovanja</t>
  </si>
  <si>
    <t>4.F.</t>
  </si>
  <si>
    <t>Prihodi za posebne namjene - višak prihoda</t>
  </si>
  <si>
    <t>5.T.</t>
  </si>
  <si>
    <t>MZO-EFS III</t>
  </si>
  <si>
    <t>Decentralizirana sredstva</t>
  </si>
  <si>
    <t>Prihodi za posebne namjene-višak prihoda</t>
  </si>
  <si>
    <t>Naknade građanima i kućanstvima na temelju osiguranja i druge naknade</t>
  </si>
  <si>
    <t>Prihodi od nefin.imov.i nadok.šteta s osnov.osig.</t>
  </si>
  <si>
    <t>Rashodi za dodatna ulaganja na nefinancijskoj imovini</t>
  </si>
  <si>
    <t>09 Obrazovanje</t>
  </si>
  <si>
    <t>091 Predškolsko i osnovno obrazovanje</t>
  </si>
  <si>
    <t>096 Dodatne usluge u obrazovanju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</si>
  <si>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</si>
  <si>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</si>
  <si>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</si>
  <si>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</si>
  <si>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Ministarstvo poljoprivrede</t>
  </si>
  <si>
    <t>Rashodi za materijal i energiju</t>
  </si>
  <si>
    <t>Materijal i sirovine</t>
  </si>
  <si>
    <t>Kapitalna ulaganja u osnovno školstvo</t>
  </si>
  <si>
    <t>Kapitalni projekt K100109</t>
  </si>
  <si>
    <t>Rekonstrukcija svlačionica i izrada novog sportskog poda</t>
  </si>
  <si>
    <t>Dodatna ulaganja na građevinskim objektima</t>
  </si>
  <si>
    <t>Minimalni standard u osnovnom školstvu - materijalni i financijski rashodi</t>
  </si>
  <si>
    <t>A100001</t>
  </si>
  <si>
    <t>Naknade troškova zaposlenima</t>
  </si>
  <si>
    <t>Službena putovanja</t>
  </si>
  <si>
    <t>Stručno usavršavanje zaposlenika</t>
  </si>
  <si>
    <t>Ostale naknade zaposlenima</t>
  </si>
  <si>
    <t>Uredski mater.i ost.mater.rashodi</t>
  </si>
  <si>
    <t>Energija</t>
  </si>
  <si>
    <t>Sitni inventar i auto-gume</t>
  </si>
  <si>
    <t>Služb.radna i zaštitna odjeća i obuća</t>
  </si>
  <si>
    <t>Rashodi za usluge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</si>
  <si>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</si>
  <si>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</si>
  <si>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</si>
  <si>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</si>
  <si>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</si>
  <si>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</si>
  <si>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</si>
  <si>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</si>
  <si>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</si>
  <si>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</si>
  <si>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</si>
  <si>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</si>
  <si>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Naknade i pristojbe</t>
  </si>
  <si>
    <t>Financijski  rashodi</t>
  </si>
  <si>
    <t>Ostali financijski rashodi</t>
  </si>
  <si>
    <t>Bankarske usluge i usluge pl.prometa</t>
  </si>
  <si>
    <t>Mater.i dijelovi za tekuće i invest.održ.</t>
  </si>
  <si>
    <t>Usluge tekućeg i invest.održavanja</t>
  </si>
  <si>
    <t>Tekuće i investicijsko održavanje</t>
  </si>
  <si>
    <t xml:space="preserve">A100002 </t>
  </si>
  <si>
    <t>Pojačani standard u školstvu</t>
  </si>
  <si>
    <t>Županijska stručna vijeća</t>
  </si>
  <si>
    <t>T100002</t>
  </si>
  <si>
    <t xml:space="preserve">Glava 003006 </t>
  </si>
  <si>
    <t>Projekti i pogrami EU</t>
  </si>
  <si>
    <t xml:space="preserve">Glavni program P52 </t>
  </si>
  <si>
    <t>Projekti i programi EU</t>
  </si>
  <si>
    <t>Glava 004002</t>
  </si>
  <si>
    <t xml:space="preserve"> Osnovno školstvo</t>
  </si>
  <si>
    <t xml:space="preserve">Glavni program P51 </t>
  </si>
  <si>
    <t>Kapitalno ulaganje</t>
  </si>
  <si>
    <t xml:space="preserve">Glavni program P15 </t>
  </si>
  <si>
    <t>Minimalni standard u osnovnom školstvu</t>
  </si>
  <si>
    <t xml:space="preserve">Glava 004004 </t>
  </si>
  <si>
    <t>ŠKOLSTVO-OSTALE DECENTRALIZIRANE FUNKCIJE</t>
  </si>
  <si>
    <t>Natjecanja</t>
  </si>
  <si>
    <t xml:space="preserve"> T100002 </t>
  </si>
  <si>
    <t>Naknade za rad predstavničkih i izvršnih tijela, povjerenstava i slično</t>
  </si>
  <si>
    <t xml:space="preserve"> T100003</t>
  </si>
  <si>
    <t>Plaće (Bruto)</t>
  </si>
  <si>
    <t>Plaće za redovan rad</t>
  </si>
  <si>
    <t>Ostali rashodi za zaposlene</t>
  </si>
  <si>
    <t>Doprinosi na plaće</t>
  </si>
  <si>
    <t>Doprinosi za obvezno zdr.osiguranje</t>
  </si>
  <si>
    <t>Naknade za prijevoz, rad na terenu</t>
  </si>
  <si>
    <t xml:space="preserve">T100047 </t>
  </si>
  <si>
    <t>Prsten potpore IV-pomoćnici u nastavi i stručni komunikacijski posrednici za učenike s teškoćama u razvoju</t>
  </si>
  <si>
    <t xml:space="preserve">T100054 </t>
  </si>
  <si>
    <t>Prsten potpore V.-pomoćnici u nastavi i stručni komunikacijski posrednici za učenike s teškoćama u razvoju</t>
  </si>
  <si>
    <t xml:space="preserve">T100041 </t>
  </si>
  <si>
    <t>E-tehničar</t>
  </si>
  <si>
    <t>Rashodi za nabavu proizvedene dugotrajne  imovine</t>
  </si>
  <si>
    <t>Postrojenja i oprema</t>
  </si>
  <si>
    <t>Uredska oprema i namještaj</t>
  </si>
  <si>
    <t xml:space="preserve">Program 1002   </t>
  </si>
  <si>
    <t xml:space="preserve">T100001 </t>
  </si>
  <si>
    <t>Oprema škola</t>
  </si>
  <si>
    <t xml:space="preserve">Program 1003  </t>
  </si>
  <si>
    <t>Tekuće i investicijsko održavanje u školstvu</t>
  </si>
  <si>
    <t xml:space="preserve">A100001 </t>
  </si>
  <si>
    <t xml:space="preserve"> Dodatna ulaganja</t>
  </si>
  <si>
    <t>A100002</t>
  </si>
  <si>
    <t>Administrativno, tehničko i stručno osoblje</t>
  </si>
  <si>
    <t>Plaće za prekovremeni rad</t>
  </si>
  <si>
    <t>Plaće za posebne uvjete rada</t>
  </si>
  <si>
    <t>Komunikacijska oprema</t>
  </si>
  <si>
    <t>Oprema za grijanje, vent.i hlađenje</t>
  </si>
  <si>
    <t>Sportska i glazbena oprema</t>
  </si>
  <si>
    <t>Uređaji, strojevi i oprema za ost.namjene</t>
  </si>
  <si>
    <t>Knjige, umjetnička djela i ostale izložbene vrijednosti</t>
  </si>
  <si>
    <t>Knjige u knjižnicama</t>
  </si>
  <si>
    <t>Ostale naknade građanima i kućanstvima iz proračuna</t>
  </si>
  <si>
    <t>Naknade građanima i kućanstvima u naravi</t>
  </si>
  <si>
    <t>Knjige u knjižnicama, udžbenici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</si>
  <si>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</si>
  <si>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</si>
  <si>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</si>
  <si>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</si>
  <si>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 xml:space="preserve">Program 1001 </t>
  </si>
  <si>
    <t xml:space="preserve">T100003 </t>
  </si>
  <si>
    <t>Školska kuhinja</t>
  </si>
  <si>
    <t xml:space="preserve">Prihodi za posebne namjene - višak prihoda </t>
  </si>
  <si>
    <t xml:space="preserve">T100004 </t>
  </si>
  <si>
    <t>Školski sportski klub</t>
  </si>
  <si>
    <t xml:space="preserve">T100006 </t>
  </si>
  <si>
    <t>Produženi boravak</t>
  </si>
  <si>
    <t xml:space="preserve">T100008 </t>
  </si>
  <si>
    <t>Učeničke zadruge</t>
  </si>
  <si>
    <t xml:space="preserve">T100012 </t>
  </si>
  <si>
    <t>Prihodi od nefinancijske imovine i nadok.šteta s osnove osig.</t>
  </si>
  <si>
    <t xml:space="preserve">T100019 </t>
  </si>
  <si>
    <t>Prijevoz učenika s teškoćama</t>
  </si>
  <si>
    <t xml:space="preserve">T100020 </t>
  </si>
  <si>
    <t>Financiranje nabave udžbenika u OŠ</t>
  </si>
  <si>
    <t xml:space="preserve">T100023 </t>
  </si>
  <si>
    <t>Provedba kurikularne reforme</t>
  </si>
  <si>
    <t>Glavni program P17</t>
  </si>
  <si>
    <t>Potrebe iznad minimalnog standarda</t>
  </si>
  <si>
    <t>kn</t>
  </si>
  <si>
    <t>eur</t>
  </si>
  <si>
    <t>T100031</t>
  </si>
  <si>
    <t>Prsten potpore III-pomoćnici u nastavi i stručni komunikacijski posrednici za učenike s teškoćama u razvoju</t>
  </si>
  <si>
    <t>098 Usluge u obrazovanju koje nisu drugdje svrstane</t>
  </si>
  <si>
    <t xml:space="preserve">T1000026 </t>
  </si>
  <si>
    <t>Školska sportska društva</t>
  </si>
  <si>
    <t>097 Istraživanje i razvoj obrazovanja</t>
  </si>
  <si>
    <t>Financijski rashodi</t>
  </si>
  <si>
    <t>T100055</t>
  </si>
  <si>
    <t>Prsten potpore VI.-pomoćnici u nastavi i stručni komunikacijski posrednici za učenike s teškoćama u razvoju</t>
  </si>
  <si>
    <t>Kapitalni projekt K100133</t>
  </si>
  <si>
    <t>Rekonstrukcija svlačionica</t>
  </si>
  <si>
    <t>Izmjene i dopune</t>
  </si>
  <si>
    <t>Rebalans 2023.</t>
  </si>
  <si>
    <t>T100013</t>
  </si>
  <si>
    <t>Dodatna ulaganja</t>
  </si>
  <si>
    <t>Rebalans 2 2023.</t>
  </si>
  <si>
    <t>Izmjene i dopune 2</t>
  </si>
  <si>
    <t>Energenti</t>
  </si>
  <si>
    <t>A100003</t>
  </si>
  <si>
    <t xml:space="preserve"> T100004</t>
  </si>
  <si>
    <t>Obljetnice škola</t>
  </si>
  <si>
    <t>T100040</t>
  </si>
  <si>
    <t>Stručno usavršavanje djelatnika u školstvu</t>
  </si>
  <si>
    <t>T100016</t>
  </si>
  <si>
    <t>Knjige za školsku knjižnicu</t>
  </si>
  <si>
    <t>IZMJENE I DOPUNE 2 FINANCIJSKOG PLANA OŠ JOSIPA ZORIĆA ZA 2023.GODINU</t>
  </si>
  <si>
    <t>IZMJENE I DOPUNE 2 FINANCIJSKOG PLANA OŠ JOSIPA ZORIĆA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</si>
</sst>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4" fontId="6" fillId="4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wrapText="1"/>
    </xf>
    <xf numFmtId="3" fontId="6" fillId="4" borderId="3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3" fontId="6" fillId="6" borderId="3" xfId="0" applyNumberFormat="1" applyFont="1" applyFill="1" applyBorder="1"/>
    <xf numFmtId="0" fontId="6" fillId="6" borderId="4" xfId="0" applyFont="1" applyFill="1" applyBorder="1" applyAlignment="1">
      <alignment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/>
    <xf numFmtId="0" fontId="6" fillId="6" borderId="3" xfId="0" applyFont="1" applyFill="1" applyBorder="1"/>
    <xf numFmtId="0" fontId="6" fillId="6" borderId="3" xfId="0" applyFont="1" applyFill="1" applyBorder="1" applyAlignment="1">
      <alignment wrapText="1"/>
    </xf>
    <xf numFmtId="3" fontId="6" fillId="5" borderId="3" xfId="0" applyNumberFormat="1" applyFont="1" applyFill="1" applyBorder="1" applyAlignment="1">
      <alignment horizontal="center" wrapText="1"/>
    </xf>
    <xf numFmtId="0" fontId="6" fillId="9" borderId="3" xfId="0" applyFont="1" applyFill="1" applyBorder="1" applyAlignment="1">
      <alignment wrapText="1"/>
    </xf>
    <xf numFmtId="3" fontId="6" fillId="6" borderId="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wrapText="1"/>
    </xf>
    <xf numFmtId="0" fontId="6" fillId="0" borderId="3" xfId="0" applyFont="1" applyBorder="1"/>
    <xf numFmtId="0" fontId="18" fillId="10" borderId="3" xfId="0" applyFont="1" applyFill="1" applyBorder="1" applyAlignment="1">
      <alignment horizontal="left"/>
    </xf>
    <xf numFmtId="0" fontId="18" fillId="10" borderId="3" xfId="0" applyFont="1" applyFill="1" applyBorder="1" applyAlignment="1">
      <alignment horizontal="left" wrapText="1"/>
    </xf>
    <xf numFmtId="0" fontId="18" fillId="10" borderId="4" xfId="0" applyFont="1" applyFill="1" applyBorder="1"/>
    <xf numFmtId="0" fontId="18" fillId="10" borderId="3" xfId="0" applyFont="1" applyFill="1" applyBorder="1"/>
    <xf numFmtId="3" fontId="6" fillId="6" borderId="4" xfId="0" applyNumberFormat="1" applyFont="1" applyFill="1" applyBorder="1" applyAlignment="1">
      <alignment wrapText="1"/>
    </xf>
    <xf numFmtId="3" fontId="6" fillId="6" borderId="4" xfId="0" applyNumberFormat="1" applyFont="1" applyFill="1" applyBorder="1"/>
    <xf numFmtId="3" fontId="18" fillId="10" borderId="3" xfId="0" applyNumberFormat="1" applyFont="1" applyFill="1" applyBorder="1" applyAlignment="1">
      <alignment wrapText="1"/>
    </xf>
    <xf numFmtId="3" fontId="18" fillId="10" borderId="4" xfId="0" applyNumberFormat="1" applyFont="1" applyFill="1" applyBorder="1" applyAlignment="1">
      <alignment wrapText="1"/>
    </xf>
    <xf numFmtId="3" fontId="18" fillId="10" borderId="3" xfId="0" applyNumberFormat="1" applyFont="1" applyFill="1" applyBorder="1"/>
    <xf numFmtId="3" fontId="18" fillId="10" borderId="4" xfId="0" applyNumberFormat="1" applyFont="1" applyFill="1" applyBorder="1"/>
    <xf numFmtId="3" fontId="18" fillId="10" borderId="3" xfId="0" applyNumberFormat="1" applyFont="1" applyFill="1" applyBorder="1" applyAlignment="1">
      <alignment horizontal="left"/>
    </xf>
    <xf numFmtId="0" fontId="18" fillId="10" borderId="3" xfId="0" applyFont="1" applyFill="1" applyBorder="1" applyAlignment="1">
      <alignment wrapText="1"/>
    </xf>
    <xf numFmtId="3" fontId="18" fillId="10" borderId="4" xfId="0" applyNumberFormat="1" applyFont="1" applyFill="1" applyBorder="1" applyAlignment="1">
      <alignment horizontal="left" wrapText="1"/>
    </xf>
    <xf numFmtId="0" fontId="18" fillId="10" borderId="4" xfId="0" applyFont="1" applyFill="1" applyBorder="1" applyAlignment="1">
      <alignment wrapText="1"/>
    </xf>
    <xf numFmtId="0" fontId="18" fillId="10" borderId="4" xfId="0" applyFont="1" applyFill="1" applyBorder="1" applyAlignment="1">
      <alignment horizontal="left"/>
    </xf>
    <xf numFmtId="0" fontId="18" fillId="10" borderId="3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vertical="center" wrapText="1"/>
    </xf>
    <xf numFmtId="0" fontId="6" fillId="8" borderId="3" xfId="0" applyFont="1" applyFill="1" applyBorder="1"/>
    <xf numFmtId="0" fontId="6" fillId="8" borderId="4" xfId="0" applyFont="1" applyFill="1" applyBorder="1"/>
    <xf numFmtId="0" fontId="6" fillId="7" borderId="3" xfId="0" applyFont="1" applyFill="1" applyBorder="1"/>
    <xf numFmtId="0" fontId="6" fillId="7" borderId="4" xfId="0" applyFont="1" applyFill="1" applyBorder="1"/>
    <xf numFmtId="0" fontId="6" fillId="7" borderId="1" xfId="0" applyFont="1" applyFill="1" applyBorder="1"/>
    <xf numFmtId="0" fontId="6" fillId="7" borderId="3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/>
    </xf>
    <xf numFmtId="0" fontId="6" fillId="9" borderId="4" xfId="0" applyFont="1" applyFill="1" applyBorder="1" applyAlignment="1">
      <alignment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8" fillId="10" borderId="3" xfId="0" applyFont="1" applyFill="1" applyBorder="1" applyAlignment="1">
      <alignment horizontal="left" vertical="center" wrapText="1"/>
    </xf>
    <xf numFmtId="0" fontId="18" fillId="10" borderId="4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8" borderId="4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 vertical="center" wrapText="1"/>
    </xf>
    <xf numFmtId="4" fontId="6" fillId="8" borderId="4" xfId="0" applyNumberFormat="1" applyFont="1" applyFill="1" applyBorder="1" applyAlignment="1">
      <alignment horizontal="right" vertical="center" wrapText="1"/>
    </xf>
    <xf numFmtId="4" fontId="6" fillId="7" borderId="4" xfId="0" applyNumberFormat="1" applyFont="1" applyFill="1" applyBorder="1" applyAlignment="1">
      <alignment horizontal="right"/>
    </xf>
    <xf numFmtId="4" fontId="9" fillId="2" borderId="4" xfId="0" quotePrefix="1" applyNumberFormat="1" applyFont="1" applyFill="1" applyBorder="1" applyAlignment="1">
      <alignment horizontal="right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4" fontId="9" fillId="2" borderId="4" xfId="0" quotePrefix="1" applyNumberFormat="1" applyFont="1" applyFill="1" applyBorder="1" applyAlignment="1">
      <alignment horizontal="right" vertical="center" wrapText="1"/>
    </xf>
    <xf numFmtId="4" fontId="9" fillId="2" borderId="4" xfId="0" quotePrefix="1" applyNumberFormat="1" applyFont="1" applyFill="1" applyBorder="1" applyAlignment="1">
      <alignment horizontal="right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2" borderId="4" xfId="0" quotePrefix="1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" fontId="6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2" borderId="4" xfId="0" applyNumberFormat="1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workbookViewId="0">
      <selection sqref="A1:O1"/>
    </sheetView>
  </sheetViews>
  <sheetFormatPr defaultRowHeight="15" x14ac:dyDescent="0.25"/>
  <cols>
    <col min="5" max="5" width="25.28515625" customWidth="1"/>
    <col min="6" max="10" width="15.7109375" hidden="1" customWidth="1"/>
    <col min="11" max="15" width="15.7109375" customWidth="1"/>
  </cols>
  <sheetData>
    <row r="1" spans="1:15" ht="42" customHeight="1" x14ac:dyDescent="0.25">
      <c r="A1" s="137" t="s">
        <v>234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customHeight="1" x14ac:dyDescent="0.2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15" ht="18" customHeight="1" x14ac:dyDescent="0.25">
      <c r="A5" s="137" t="s">
        <v>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28"/>
      <c r="N6" s="136"/>
      <c r="O6" s="136"/>
    </row>
    <row r="7" spans="1:15" ht="25.5" customHeight="1" x14ac:dyDescent="0.25">
      <c r="A7" s="24"/>
      <c r="B7" s="25"/>
      <c r="C7" s="25"/>
      <c r="D7" s="26"/>
      <c r="E7" s="27"/>
      <c r="F7" s="148" t="s">
        <v>43</v>
      </c>
      <c r="G7" s="149"/>
      <c r="H7" s="148" t="s">
        <v>44</v>
      </c>
      <c r="I7" s="149"/>
      <c r="J7" s="148" t="s">
        <v>48</v>
      </c>
      <c r="K7" s="149"/>
      <c r="L7" s="129" t="s">
        <v>220</v>
      </c>
      <c r="M7" s="129" t="s">
        <v>221</v>
      </c>
      <c r="N7" s="4" t="s">
        <v>225</v>
      </c>
      <c r="O7" s="4" t="s">
        <v>224</v>
      </c>
    </row>
    <row r="8" spans="1:15" x14ac:dyDescent="0.25">
      <c r="A8" s="24"/>
      <c r="B8" s="25"/>
      <c r="C8" s="25"/>
      <c r="D8" s="26"/>
      <c r="E8" s="27"/>
      <c r="F8" s="4" t="s">
        <v>56</v>
      </c>
      <c r="G8" s="4" t="s">
        <v>57</v>
      </c>
      <c r="H8" s="4" t="s">
        <v>56</v>
      </c>
      <c r="I8" s="4" t="s">
        <v>57</v>
      </c>
      <c r="J8" s="4" t="s">
        <v>56</v>
      </c>
      <c r="K8" s="4" t="s">
        <v>57</v>
      </c>
      <c r="L8" s="4" t="s">
        <v>57</v>
      </c>
      <c r="M8" s="4" t="s">
        <v>57</v>
      </c>
      <c r="N8" s="4"/>
      <c r="O8" s="4"/>
    </row>
    <row r="9" spans="1:15" x14ac:dyDescent="0.25">
      <c r="A9" s="145" t="s">
        <v>0</v>
      </c>
      <c r="B9" s="141"/>
      <c r="C9" s="141"/>
      <c r="D9" s="141"/>
      <c r="E9" s="146"/>
      <c r="F9" s="33">
        <f>F10+F11</f>
        <v>15981154.98</v>
      </c>
      <c r="G9" s="33">
        <f t="shared" ref="G9:O9" si="0">G10+G11</f>
        <v>2121063.7706549871</v>
      </c>
      <c r="H9" s="33">
        <f t="shared" si="0"/>
        <v>19413606.460000001</v>
      </c>
      <c r="I9" s="33">
        <f>I10+I11</f>
        <v>2576628.3708275268</v>
      </c>
      <c r="J9" s="33">
        <f t="shared" si="0"/>
        <v>19483870.859999999</v>
      </c>
      <c r="K9" s="33">
        <f t="shared" si="0"/>
        <v>2585953.9300000002</v>
      </c>
      <c r="L9" s="33">
        <f t="shared" si="0"/>
        <v>121207.9</v>
      </c>
      <c r="M9" s="33">
        <f t="shared" si="0"/>
        <v>2707161.83</v>
      </c>
      <c r="N9" s="33">
        <f t="shared" si="0"/>
        <v>202797.02</v>
      </c>
      <c r="O9" s="33">
        <f t="shared" si="0"/>
        <v>2909958.85</v>
      </c>
    </row>
    <row r="10" spans="1:15" x14ac:dyDescent="0.25">
      <c r="A10" s="147" t="s">
        <v>1</v>
      </c>
      <c r="B10" s="143"/>
      <c r="C10" s="143"/>
      <c r="D10" s="143"/>
      <c r="E10" s="139"/>
      <c r="F10" s="34">
        <v>15981154.98</v>
      </c>
      <c r="G10" s="34">
        <f>F10/7.5345</f>
        <v>2121063.7706549871</v>
      </c>
      <c r="H10" s="34">
        <v>19413606.460000001</v>
      </c>
      <c r="I10" s="34">
        <f>H10/7.5345</f>
        <v>2576628.3708275268</v>
      </c>
      <c r="J10" s="34">
        <v>19483870.859999999</v>
      </c>
      <c r="K10" s="34">
        <v>2585953.9300000002</v>
      </c>
      <c r="L10" s="34">
        <v>121207.9</v>
      </c>
      <c r="M10" s="34">
        <f>K10+L10</f>
        <v>2707161.83</v>
      </c>
      <c r="N10" s="34">
        <v>202797.02</v>
      </c>
      <c r="O10" s="34">
        <f>M10+N10</f>
        <v>2909958.85</v>
      </c>
    </row>
    <row r="11" spans="1:15" x14ac:dyDescent="0.25">
      <c r="A11" s="138" t="s">
        <v>2</v>
      </c>
      <c r="B11" s="139"/>
      <c r="C11" s="139"/>
      <c r="D11" s="139"/>
      <c r="E11" s="139"/>
      <c r="F11" s="34">
        <v>0</v>
      </c>
      <c r="G11" s="34">
        <f>F11/7.5345</f>
        <v>0</v>
      </c>
      <c r="H11" s="34">
        <v>0</v>
      </c>
      <c r="I11" s="34">
        <f t="shared" ref="I11" si="1">H11/7.5345</f>
        <v>0</v>
      </c>
      <c r="J11" s="34"/>
      <c r="K11" s="34">
        <f t="shared" ref="K11" si="2">J11/7.5345</f>
        <v>0</v>
      </c>
      <c r="L11" s="34">
        <v>0</v>
      </c>
      <c r="M11" s="34">
        <f>K11+L11</f>
        <v>0</v>
      </c>
      <c r="N11" s="34">
        <v>0</v>
      </c>
      <c r="O11" s="34">
        <f>M11+N11</f>
        <v>0</v>
      </c>
    </row>
    <row r="12" spans="1:15" x14ac:dyDescent="0.25">
      <c r="A12" s="29" t="s">
        <v>3</v>
      </c>
      <c r="B12" s="30"/>
      <c r="C12" s="30"/>
      <c r="D12" s="30"/>
      <c r="E12" s="30"/>
      <c r="F12" s="33">
        <f>F13+F14</f>
        <v>15942147.25</v>
      </c>
      <c r="G12" s="33">
        <f t="shared" ref="G12:O12" si="3">G13+G14</f>
        <v>2115886.5551795075</v>
      </c>
      <c r="H12" s="33">
        <f t="shared" si="3"/>
        <v>19428606.460000001</v>
      </c>
      <c r="I12" s="33">
        <f t="shared" si="3"/>
        <v>2578619.2129537463</v>
      </c>
      <c r="J12" s="33">
        <f t="shared" si="3"/>
        <v>19498870.859999999</v>
      </c>
      <c r="K12" s="33">
        <f t="shared" si="3"/>
        <v>2587944.767143141</v>
      </c>
      <c r="L12" s="33">
        <f t="shared" si="3"/>
        <v>121207.90000000001</v>
      </c>
      <c r="M12" s="33">
        <f t="shared" si="3"/>
        <v>2709152.6671431409</v>
      </c>
      <c r="N12" s="33">
        <f t="shared" si="3"/>
        <v>202797.02</v>
      </c>
      <c r="O12" s="33">
        <f t="shared" si="3"/>
        <v>2911949.6871431409</v>
      </c>
    </row>
    <row r="13" spans="1:15" x14ac:dyDescent="0.25">
      <c r="A13" s="142" t="s">
        <v>4</v>
      </c>
      <c r="B13" s="143"/>
      <c r="C13" s="143"/>
      <c r="D13" s="143"/>
      <c r="E13" s="143"/>
      <c r="F13" s="34">
        <v>15717102.949999999</v>
      </c>
      <c r="G13" s="34">
        <f t="shared" ref="G13:G14" si="4">F13/7.5345</f>
        <v>2086018.0436658037</v>
      </c>
      <c r="H13" s="34">
        <v>17672106.460000001</v>
      </c>
      <c r="I13" s="34">
        <f t="shared" ref="I13:I14" si="5">H13/7.5345</f>
        <v>2345491.5999734555</v>
      </c>
      <c r="J13" s="34">
        <v>18297370.859999999</v>
      </c>
      <c r="K13" s="34">
        <f t="shared" ref="K13" si="6">J13/7.5345</f>
        <v>2428478.4471431412</v>
      </c>
      <c r="L13" s="34">
        <v>17660.88</v>
      </c>
      <c r="M13" s="34">
        <f>K13+L13</f>
        <v>2446139.3271431411</v>
      </c>
      <c r="N13" s="34">
        <v>169049.52</v>
      </c>
      <c r="O13" s="34">
        <f>M13+N13</f>
        <v>2615188.8471431411</v>
      </c>
    </row>
    <row r="14" spans="1:15" x14ac:dyDescent="0.25">
      <c r="A14" s="138" t="s">
        <v>5</v>
      </c>
      <c r="B14" s="139"/>
      <c r="C14" s="139"/>
      <c r="D14" s="139"/>
      <c r="E14" s="139"/>
      <c r="F14" s="34">
        <v>225044.3</v>
      </c>
      <c r="G14" s="34">
        <f t="shared" si="4"/>
        <v>29868.511513703626</v>
      </c>
      <c r="H14" s="34">
        <v>1756500</v>
      </c>
      <c r="I14" s="34">
        <f t="shared" si="5"/>
        <v>233127.61298029064</v>
      </c>
      <c r="J14" s="34">
        <v>1201500</v>
      </c>
      <c r="K14" s="34">
        <v>159466.32</v>
      </c>
      <c r="L14" s="34">
        <v>103547.02</v>
      </c>
      <c r="M14" s="34">
        <f>K14+L14</f>
        <v>263013.34000000003</v>
      </c>
      <c r="N14" s="34">
        <v>33747.5</v>
      </c>
      <c r="O14" s="34">
        <f>M14+N14</f>
        <v>296760.84000000003</v>
      </c>
    </row>
    <row r="15" spans="1:15" x14ac:dyDescent="0.25">
      <c r="A15" s="140" t="s">
        <v>6</v>
      </c>
      <c r="B15" s="141"/>
      <c r="C15" s="141"/>
      <c r="D15" s="141"/>
      <c r="E15" s="141"/>
      <c r="F15" s="33">
        <f>F9-F12</f>
        <v>39007.730000000447</v>
      </c>
      <c r="G15" s="33">
        <f t="shared" ref="G15:O15" si="7">G9-G12</f>
        <v>5177.2154754796065</v>
      </c>
      <c r="H15" s="33">
        <f t="shared" si="7"/>
        <v>-15000</v>
      </c>
      <c r="I15" s="33">
        <f t="shared" si="7"/>
        <v>-1990.8421262195334</v>
      </c>
      <c r="J15" s="33">
        <f>J9-J12</f>
        <v>-15000</v>
      </c>
      <c r="K15" s="33">
        <f>K9-K12</f>
        <v>-1990.837143140845</v>
      </c>
      <c r="L15" s="33">
        <f t="shared" si="7"/>
        <v>0</v>
      </c>
      <c r="M15" s="33">
        <f t="shared" si="7"/>
        <v>-1990.837143140845</v>
      </c>
      <c r="N15" s="33">
        <f t="shared" si="7"/>
        <v>0</v>
      </c>
      <c r="O15" s="33">
        <f t="shared" si="7"/>
        <v>-1990.837143140845</v>
      </c>
    </row>
    <row r="16" spans="1:15" ht="18" x14ac:dyDescent="0.25">
      <c r="A16" s="5"/>
      <c r="B16" s="9"/>
      <c r="C16" s="9"/>
      <c r="D16" s="9"/>
      <c r="E16" s="9"/>
      <c r="F16" s="9"/>
      <c r="G16" s="9"/>
      <c r="H16" s="9"/>
      <c r="I16" s="9"/>
      <c r="J16" s="3"/>
      <c r="K16" s="3"/>
      <c r="L16" s="3"/>
      <c r="M16" s="3"/>
      <c r="N16" s="3"/>
      <c r="O16" s="3"/>
    </row>
    <row r="17" spans="1:15" ht="18" customHeight="1" x14ac:dyDescent="0.25">
      <c r="A17" s="137" t="s">
        <v>42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30"/>
      <c r="O17" s="130"/>
    </row>
    <row r="18" spans="1:15" ht="18" x14ac:dyDescent="0.25">
      <c r="A18" s="5"/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  <c r="N18" s="3"/>
      <c r="O18" s="3"/>
    </row>
    <row r="19" spans="1:15" ht="25.5" customHeight="1" x14ac:dyDescent="0.25">
      <c r="A19" s="24"/>
      <c r="B19" s="25"/>
      <c r="C19" s="25"/>
      <c r="D19" s="26"/>
      <c r="E19" s="27"/>
      <c r="F19" s="148" t="s">
        <v>12</v>
      </c>
      <c r="G19" s="149"/>
      <c r="H19" s="148" t="s">
        <v>13</v>
      </c>
      <c r="I19" s="149"/>
      <c r="J19" s="148" t="s">
        <v>48</v>
      </c>
      <c r="K19" s="149"/>
      <c r="L19" s="129" t="s">
        <v>220</v>
      </c>
      <c r="M19" s="129" t="s">
        <v>221</v>
      </c>
      <c r="N19" s="4" t="s">
        <v>225</v>
      </c>
      <c r="O19" s="4" t="s">
        <v>224</v>
      </c>
    </row>
    <row r="20" spans="1:15" x14ac:dyDescent="0.25">
      <c r="A20" s="24"/>
      <c r="B20" s="25"/>
      <c r="C20" s="25"/>
      <c r="D20" s="26"/>
      <c r="E20" s="27"/>
      <c r="F20" s="4" t="s">
        <v>56</v>
      </c>
      <c r="G20" s="4" t="s">
        <v>57</v>
      </c>
      <c r="H20" s="4" t="s">
        <v>56</v>
      </c>
      <c r="I20" s="4" t="s">
        <v>57</v>
      </c>
      <c r="J20" s="4" t="s">
        <v>56</v>
      </c>
      <c r="K20" s="4" t="s">
        <v>57</v>
      </c>
      <c r="L20" s="4" t="s">
        <v>57</v>
      </c>
      <c r="M20" s="4" t="s">
        <v>57</v>
      </c>
      <c r="N20" s="4"/>
      <c r="O20" s="4"/>
    </row>
    <row r="21" spans="1:15" ht="15.75" customHeight="1" x14ac:dyDescent="0.25">
      <c r="A21" s="147" t="s">
        <v>8</v>
      </c>
      <c r="B21" s="158"/>
      <c r="C21" s="158"/>
      <c r="D21" s="158"/>
      <c r="E21" s="159"/>
      <c r="F21" s="34">
        <v>0</v>
      </c>
      <c r="G21" s="34">
        <f>F21/7.5345</f>
        <v>0</v>
      </c>
      <c r="H21" s="34">
        <v>0</v>
      </c>
      <c r="I21" s="34">
        <f t="shared" ref="I21:I22" si="8">H21/7.5345</f>
        <v>0</v>
      </c>
      <c r="J21" s="34">
        <v>0</v>
      </c>
      <c r="K21" s="34">
        <f t="shared" ref="K21:K22" si="9">J21/7.5345</f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x14ac:dyDescent="0.25">
      <c r="A22" s="147" t="s">
        <v>9</v>
      </c>
      <c r="B22" s="143"/>
      <c r="C22" s="143"/>
      <c r="D22" s="143"/>
      <c r="E22" s="143"/>
      <c r="F22" s="34">
        <v>0</v>
      </c>
      <c r="G22" s="34">
        <f>F22/7.5345</f>
        <v>0</v>
      </c>
      <c r="H22" s="34">
        <v>0</v>
      </c>
      <c r="I22" s="34">
        <f t="shared" si="8"/>
        <v>0</v>
      </c>
      <c r="J22" s="34">
        <v>0</v>
      </c>
      <c r="K22" s="34">
        <f t="shared" si="9"/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x14ac:dyDescent="0.25">
      <c r="A23" s="140" t="s">
        <v>10</v>
      </c>
      <c r="B23" s="141"/>
      <c r="C23" s="141"/>
      <c r="D23" s="141"/>
      <c r="E23" s="141"/>
      <c r="F23" s="33">
        <f>F21+F22</f>
        <v>0</v>
      </c>
      <c r="G23" s="33">
        <f t="shared" ref="G23:M23" si="10">G21+G22</f>
        <v>0</v>
      </c>
      <c r="H23" s="33">
        <f t="shared" si="10"/>
        <v>0</v>
      </c>
      <c r="I23" s="33">
        <f t="shared" si="10"/>
        <v>0</v>
      </c>
      <c r="J23" s="33">
        <f t="shared" si="10"/>
        <v>0</v>
      </c>
      <c r="K23" s="33">
        <f t="shared" si="10"/>
        <v>0</v>
      </c>
      <c r="L23" s="33">
        <f t="shared" si="10"/>
        <v>0</v>
      </c>
      <c r="M23" s="33">
        <f t="shared" si="10"/>
        <v>0</v>
      </c>
      <c r="N23" s="33">
        <v>0</v>
      </c>
      <c r="O23" s="33">
        <v>0</v>
      </c>
    </row>
    <row r="24" spans="1:15" ht="18" x14ac:dyDescent="0.25">
      <c r="A24" s="21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  <c r="M24" s="3"/>
      <c r="N24" s="3"/>
      <c r="O24" s="3"/>
    </row>
    <row r="25" spans="1:15" ht="18" customHeight="1" x14ac:dyDescent="0.25">
      <c r="A25" s="137" t="s">
        <v>52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30"/>
      <c r="O25" s="130"/>
    </row>
    <row r="26" spans="1:15" ht="18" x14ac:dyDescent="0.25">
      <c r="A26" s="21"/>
      <c r="B26" s="9"/>
      <c r="C26" s="9"/>
      <c r="D26" s="9"/>
      <c r="E26" s="9"/>
      <c r="F26" s="9"/>
      <c r="G26" s="9"/>
      <c r="H26" s="9"/>
      <c r="I26" s="9"/>
      <c r="J26" s="3"/>
      <c r="K26" s="3"/>
      <c r="L26" s="3"/>
      <c r="M26" s="3"/>
      <c r="N26" s="3"/>
      <c r="O26" s="3"/>
    </row>
    <row r="27" spans="1:15" ht="25.5" customHeight="1" x14ac:dyDescent="0.25">
      <c r="A27" s="24"/>
      <c r="B27" s="25"/>
      <c r="C27" s="25"/>
      <c r="D27" s="26"/>
      <c r="E27" s="27"/>
      <c r="F27" s="148" t="s">
        <v>12</v>
      </c>
      <c r="G27" s="149"/>
      <c r="H27" s="148" t="s">
        <v>13</v>
      </c>
      <c r="I27" s="149"/>
      <c r="J27" s="148" t="s">
        <v>48</v>
      </c>
      <c r="K27" s="149"/>
      <c r="L27" s="129" t="s">
        <v>220</v>
      </c>
      <c r="M27" s="129" t="s">
        <v>221</v>
      </c>
      <c r="N27" s="4" t="s">
        <v>225</v>
      </c>
      <c r="O27" s="4" t="s">
        <v>224</v>
      </c>
    </row>
    <row r="28" spans="1:15" x14ac:dyDescent="0.25">
      <c r="A28" s="24"/>
      <c r="B28" s="25"/>
      <c r="C28" s="25"/>
      <c r="D28" s="26"/>
      <c r="E28" s="27"/>
      <c r="F28" s="32" t="s">
        <v>56</v>
      </c>
      <c r="G28" s="32" t="s">
        <v>57</v>
      </c>
      <c r="H28" s="32" t="s">
        <v>56</v>
      </c>
      <c r="I28" s="32" t="s">
        <v>57</v>
      </c>
      <c r="J28" s="32" t="s">
        <v>56</v>
      </c>
      <c r="K28" s="32" t="s">
        <v>57</v>
      </c>
      <c r="L28" s="32" t="s">
        <v>57</v>
      </c>
      <c r="M28" s="4" t="s">
        <v>57</v>
      </c>
      <c r="N28" s="4"/>
      <c r="O28" s="4"/>
    </row>
    <row r="29" spans="1:15" x14ac:dyDescent="0.25">
      <c r="A29" s="152" t="s">
        <v>45</v>
      </c>
      <c r="B29" s="153"/>
      <c r="C29" s="153"/>
      <c r="D29" s="153"/>
      <c r="E29" s="154"/>
      <c r="F29" s="35">
        <v>12199.93</v>
      </c>
      <c r="G29" s="38">
        <f t="shared" ref="G29:G30" si="11">F29/7.5345</f>
        <v>1619.2089720618487</v>
      </c>
      <c r="H29" s="35"/>
      <c r="I29" s="38">
        <f t="shared" ref="I29" si="12">H29/7.5345</f>
        <v>0</v>
      </c>
      <c r="J29" s="35"/>
      <c r="K29" s="38">
        <f t="shared" ref="K29" si="13">J29/7.5345</f>
        <v>0</v>
      </c>
      <c r="L29" s="38"/>
      <c r="M29" s="38"/>
      <c r="N29" s="38"/>
      <c r="O29" s="38"/>
    </row>
    <row r="30" spans="1:15" ht="30" customHeight="1" x14ac:dyDescent="0.25">
      <c r="A30" s="155" t="s">
        <v>7</v>
      </c>
      <c r="B30" s="156"/>
      <c r="C30" s="156"/>
      <c r="D30" s="156"/>
      <c r="E30" s="157"/>
      <c r="F30" s="36">
        <v>12199.93</v>
      </c>
      <c r="G30" s="33">
        <f t="shared" si="11"/>
        <v>1619.2089720618487</v>
      </c>
      <c r="H30" s="36">
        <v>15000</v>
      </c>
      <c r="I30" s="33">
        <v>1990.85</v>
      </c>
      <c r="J30" s="36">
        <v>15000</v>
      </c>
      <c r="K30" s="33">
        <v>1990.85</v>
      </c>
      <c r="L30" s="33">
        <v>0</v>
      </c>
      <c r="M30" s="33">
        <v>0</v>
      </c>
      <c r="N30" s="33">
        <v>0</v>
      </c>
      <c r="O30" s="33">
        <v>0</v>
      </c>
    </row>
    <row r="31" spans="1:15" x14ac:dyDescent="0.25"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5"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5">
      <c r="A33" s="142" t="s">
        <v>11</v>
      </c>
      <c r="B33" s="143"/>
      <c r="C33" s="143"/>
      <c r="D33" s="143"/>
      <c r="E33" s="143"/>
      <c r="F33" s="34">
        <f>F15+F23+F30</f>
        <v>51207.660000000447</v>
      </c>
      <c r="G33" s="34">
        <f t="shared" ref="G33:K33" si="14">G23+G30</f>
        <v>1619.2089720618487</v>
      </c>
      <c r="H33" s="34">
        <f t="shared" si="14"/>
        <v>15000</v>
      </c>
      <c r="I33" s="34">
        <v>1990.85</v>
      </c>
      <c r="J33" s="34">
        <f t="shared" si="14"/>
        <v>15000</v>
      </c>
      <c r="K33" s="34">
        <f t="shared" si="14"/>
        <v>1990.85</v>
      </c>
      <c r="L33" s="34">
        <v>0</v>
      </c>
      <c r="M33" s="34">
        <v>0</v>
      </c>
      <c r="N33" s="34">
        <v>0</v>
      </c>
      <c r="O33" s="34">
        <v>0</v>
      </c>
    </row>
    <row r="34" spans="1:15" ht="11.25" customHeight="1" x14ac:dyDescent="0.25">
      <c r="A34" s="16"/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29.25" customHeight="1" x14ac:dyDescent="0.25">
      <c r="A35" s="150" t="s">
        <v>53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34"/>
      <c r="O35" s="134"/>
    </row>
    <row r="36" spans="1:15" ht="8.25" customHeight="1" x14ac:dyDescent="0.25"/>
    <row r="37" spans="1:15" x14ac:dyDescent="0.25">
      <c r="A37" s="150" t="s">
        <v>46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34"/>
      <c r="O37" s="134"/>
    </row>
    <row r="38" spans="1:15" ht="8.25" customHeight="1" x14ac:dyDescent="0.25"/>
    <row r="39" spans="1:15" ht="29.25" customHeight="1" x14ac:dyDescent="0.25">
      <c r="A39" s="150" t="s">
        <v>47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34"/>
      <c r="O39" s="134"/>
    </row>
  </sheetData>
  <mergeCells count="29">
    <mergeCell ref="F19:G19"/>
    <mergeCell ref="H19:I19"/>
    <mergeCell ref="J19:K19"/>
    <mergeCell ref="A39:M39"/>
    <mergeCell ref="A25:M25"/>
    <mergeCell ref="A35:M35"/>
    <mergeCell ref="A33:E33"/>
    <mergeCell ref="A37:M37"/>
    <mergeCell ref="A29:E29"/>
    <mergeCell ref="A30:E30"/>
    <mergeCell ref="F27:G27"/>
    <mergeCell ref="H27:I27"/>
    <mergeCell ref="J27:K27"/>
    <mergeCell ref="A21:E21"/>
    <mergeCell ref="A22:E22"/>
    <mergeCell ref="A23:E23"/>
    <mergeCell ref="A17:M17"/>
    <mergeCell ref="A5:O5"/>
    <mergeCell ref="A9:E9"/>
    <mergeCell ref="A10:E10"/>
    <mergeCell ref="A11:E11"/>
    <mergeCell ref="F7:G7"/>
    <mergeCell ref="H7:I7"/>
    <mergeCell ref="J7:K7"/>
    <mergeCell ref="A1:O1"/>
    <mergeCell ref="A3:O3"/>
    <mergeCell ref="A14:E14"/>
    <mergeCell ref="A15:E15"/>
    <mergeCell ref="A13:E13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0"/>
  <sheetViews>
    <sheetView workbookViewId="0">
      <selection activeCell="A7" sqref="A7:N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16.7109375" hidden="1" customWidth="1"/>
    <col min="10" max="14" width="16.7109375" customWidth="1"/>
  </cols>
  <sheetData>
    <row r="1" spans="1:17" ht="42" customHeight="1" x14ac:dyDescent="0.25">
      <c r="A1" s="137" t="s">
        <v>234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28"/>
      <c r="P1" s="128"/>
      <c r="Q1" s="128"/>
    </row>
    <row r="2" spans="1:17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5.75" customHeight="1" x14ac:dyDescent="0.2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7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7" ht="18" customHeight="1" x14ac:dyDescent="0.25">
      <c r="A5" s="137" t="s">
        <v>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7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</row>
    <row r="7" spans="1:17" ht="15.75" customHeight="1" x14ac:dyDescent="0.25">
      <c r="A7" s="137" t="s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7" ht="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</row>
    <row r="9" spans="1:17" ht="25.5" x14ac:dyDescent="0.25">
      <c r="A9" s="20" t="s">
        <v>16</v>
      </c>
      <c r="B9" s="19" t="s">
        <v>17</v>
      </c>
      <c r="C9" s="19" t="s">
        <v>18</v>
      </c>
      <c r="D9" s="19" t="s">
        <v>14</v>
      </c>
      <c r="E9" s="161" t="s">
        <v>12</v>
      </c>
      <c r="F9" s="162"/>
      <c r="G9" s="161" t="s">
        <v>13</v>
      </c>
      <c r="H9" s="162"/>
      <c r="I9" s="20"/>
      <c r="J9" s="20" t="s">
        <v>48</v>
      </c>
      <c r="K9" s="19" t="s">
        <v>220</v>
      </c>
      <c r="L9" s="19" t="s">
        <v>221</v>
      </c>
      <c r="M9" s="20" t="s">
        <v>225</v>
      </c>
      <c r="N9" s="20" t="s">
        <v>224</v>
      </c>
    </row>
    <row r="10" spans="1:17" x14ac:dyDescent="0.25">
      <c r="A10" s="120"/>
      <c r="B10" s="121"/>
      <c r="C10" s="121"/>
      <c r="D10" s="121"/>
      <c r="E10" s="120" t="s">
        <v>207</v>
      </c>
      <c r="F10" s="121" t="s">
        <v>208</v>
      </c>
      <c r="G10" s="120" t="s">
        <v>207</v>
      </c>
      <c r="H10" s="121" t="s">
        <v>208</v>
      </c>
      <c r="I10" s="121" t="s">
        <v>207</v>
      </c>
      <c r="J10" s="121" t="s">
        <v>208</v>
      </c>
      <c r="K10" s="121" t="s">
        <v>208</v>
      </c>
      <c r="L10" s="121" t="s">
        <v>208</v>
      </c>
      <c r="M10" s="120"/>
      <c r="N10" s="120"/>
    </row>
    <row r="11" spans="1:17" ht="15.75" customHeight="1" x14ac:dyDescent="0.25">
      <c r="A11" s="10">
        <v>6</v>
      </c>
      <c r="B11" s="10"/>
      <c r="C11" s="10"/>
      <c r="D11" s="10" t="s">
        <v>19</v>
      </c>
      <c r="E11" s="106">
        <f>E12+E14+E16+E21+E24</f>
        <v>15981154.98</v>
      </c>
      <c r="F11" s="106">
        <f t="shared" ref="F11:N11" si="0">F12+F14+F16+F21+F24</f>
        <v>2121063.7706549871</v>
      </c>
      <c r="G11" s="106">
        <f t="shared" si="0"/>
        <v>19413606.48</v>
      </c>
      <c r="H11" s="106">
        <f t="shared" si="0"/>
        <v>2576628.3734819824</v>
      </c>
      <c r="I11" s="106">
        <f t="shared" si="0"/>
        <v>18733870.859999999</v>
      </c>
      <c r="J11" s="106">
        <f t="shared" si="0"/>
        <v>2585953.9299999997</v>
      </c>
      <c r="K11" s="106">
        <f t="shared" si="0"/>
        <v>121207.9</v>
      </c>
      <c r="L11" s="106">
        <f t="shared" si="0"/>
        <v>2707161.8299999996</v>
      </c>
      <c r="M11" s="106">
        <f t="shared" si="0"/>
        <v>202797.02000000002</v>
      </c>
      <c r="N11" s="106">
        <f t="shared" si="0"/>
        <v>2909958.8499999996</v>
      </c>
    </row>
    <row r="12" spans="1:17" ht="38.25" x14ac:dyDescent="0.25">
      <c r="A12" s="10"/>
      <c r="B12" s="14">
        <v>63</v>
      </c>
      <c r="C12" s="14"/>
      <c r="D12" s="14" t="s">
        <v>49</v>
      </c>
      <c r="E12" s="107">
        <f>E13</f>
        <v>13972395.15</v>
      </c>
      <c r="F12" s="107">
        <f>F13</f>
        <v>1854455.5245869001</v>
      </c>
      <c r="G12" s="107">
        <f t="shared" ref="G12:N12" si="1">G13</f>
        <v>16141220</v>
      </c>
      <c r="H12" s="107">
        <f t="shared" si="1"/>
        <v>2142308.04963833</v>
      </c>
      <c r="I12" s="107">
        <f t="shared" si="1"/>
        <v>16631750</v>
      </c>
      <c r="J12" s="107">
        <f t="shared" si="1"/>
        <v>2207412.56</v>
      </c>
      <c r="K12" s="107">
        <f t="shared" si="1"/>
        <v>121207.9</v>
      </c>
      <c r="L12" s="107">
        <f t="shared" si="1"/>
        <v>2328620.46</v>
      </c>
      <c r="M12" s="107">
        <f t="shared" si="1"/>
        <v>162000</v>
      </c>
      <c r="N12" s="107">
        <f t="shared" si="1"/>
        <v>2490620.46</v>
      </c>
    </row>
    <row r="13" spans="1:17" x14ac:dyDescent="0.25">
      <c r="A13" s="11"/>
      <c r="B13" s="11"/>
      <c r="C13" s="12" t="s">
        <v>55</v>
      </c>
      <c r="D13" s="12" t="s">
        <v>65</v>
      </c>
      <c r="E13" s="119">
        <v>13972395.15</v>
      </c>
      <c r="F13" s="107">
        <f>E13/7.5345</f>
        <v>1854455.5245869001</v>
      </c>
      <c r="G13" s="107">
        <v>16141220</v>
      </c>
      <c r="H13" s="107">
        <f>G13/7.5345</f>
        <v>2142308.04963833</v>
      </c>
      <c r="I13" s="108">
        <v>16631750</v>
      </c>
      <c r="J13" s="107">
        <v>2207412.56</v>
      </c>
      <c r="K13" s="107">
        <v>121207.9</v>
      </c>
      <c r="L13" s="107">
        <f t="shared" ref="L13:L31" si="2">J13+K13</f>
        <v>2328620.46</v>
      </c>
      <c r="M13" s="108">
        <v>162000</v>
      </c>
      <c r="N13" s="108">
        <f>L13+M13</f>
        <v>2490620.46</v>
      </c>
    </row>
    <row r="14" spans="1:17" x14ac:dyDescent="0.25">
      <c r="A14" s="11"/>
      <c r="B14" s="11">
        <v>64</v>
      </c>
      <c r="C14" s="12"/>
      <c r="D14" s="11" t="s">
        <v>58</v>
      </c>
      <c r="E14" s="119">
        <f>E15</f>
        <v>13.34</v>
      </c>
      <c r="F14" s="119">
        <f t="shared" ref="F14:N14" si="3">F15</f>
        <v>1.7705222642511114</v>
      </c>
      <c r="G14" s="119">
        <f t="shared" si="3"/>
        <v>0</v>
      </c>
      <c r="H14" s="119">
        <f t="shared" si="3"/>
        <v>0</v>
      </c>
      <c r="I14" s="119">
        <f t="shared" si="3"/>
        <v>20</v>
      </c>
      <c r="J14" s="119">
        <f t="shared" si="3"/>
        <v>2.65</v>
      </c>
      <c r="K14" s="119">
        <f t="shared" si="3"/>
        <v>0</v>
      </c>
      <c r="L14" s="119">
        <f t="shared" si="3"/>
        <v>2.65</v>
      </c>
      <c r="M14" s="119">
        <f t="shared" si="3"/>
        <v>0</v>
      </c>
      <c r="N14" s="119">
        <f t="shared" si="3"/>
        <v>2.65</v>
      </c>
    </row>
    <row r="15" spans="1:17" x14ac:dyDescent="0.25">
      <c r="A15" s="11"/>
      <c r="B15" s="11"/>
      <c r="C15" s="12" t="s">
        <v>59</v>
      </c>
      <c r="D15" s="12" t="s">
        <v>40</v>
      </c>
      <c r="E15" s="119">
        <v>13.34</v>
      </c>
      <c r="F15" s="107">
        <f>E15/7.5345</f>
        <v>1.7705222642511114</v>
      </c>
      <c r="G15" s="107">
        <v>0</v>
      </c>
      <c r="H15" s="107">
        <f>G15/7.5345</f>
        <v>0</v>
      </c>
      <c r="I15" s="108">
        <v>20</v>
      </c>
      <c r="J15" s="107">
        <v>2.65</v>
      </c>
      <c r="K15" s="107">
        <v>0</v>
      </c>
      <c r="L15" s="107">
        <f t="shared" si="2"/>
        <v>2.65</v>
      </c>
      <c r="M15" s="108">
        <v>0</v>
      </c>
      <c r="N15" s="108">
        <f>L15+M15</f>
        <v>2.65</v>
      </c>
    </row>
    <row r="16" spans="1:17" ht="51" x14ac:dyDescent="0.25">
      <c r="A16" s="11"/>
      <c r="B16" s="11">
        <v>65</v>
      </c>
      <c r="C16" s="12"/>
      <c r="D16" s="40" t="s">
        <v>60</v>
      </c>
      <c r="E16" s="107">
        <f>SUM(E17:E20)</f>
        <v>805941.06</v>
      </c>
      <c r="F16" s="107">
        <f t="shared" ref="F16:N16" si="4">SUM(F17:F20)</f>
        <v>106966.76089986063</v>
      </c>
      <c r="G16" s="107">
        <f t="shared" si="4"/>
        <v>852480</v>
      </c>
      <c r="H16" s="107">
        <f t="shared" si="4"/>
        <v>113143.5397173004</v>
      </c>
      <c r="I16" s="107">
        <f t="shared" si="4"/>
        <v>976730</v>
      </c>
      <c r="J16" s="107">
        <f t="shared" si="4"/>
        <v>129634.36</v>
      </c>
      <c r="K16" s="107">
        <f t="shared" si="4"/>
        <v>0</v>
      </c>
      <c r="L16" s="107">
        <f t="shared" si="4"/>
        <v>129634.36</v>
      </c>
      <c r="M16" s="107">
        <f t="shared" si="4"/>
        <v>-32000</v>
      </c>
      <c r="N16" s="107">
        <f t="shared" si="4"/>
        <v>97634.36</v>
      </c>
    </row>
    <row r="17" spans="1:14" x14ac:dyDescent="0.25">
      <c r="A17" s="11"/>
      <c r="B17" s="11"/>
      <c r="C17" s="12" t="s">
        <v>61</v>
      </c>
      <c r="D17" s="12" t="s">
        <v>62</v>
      </c>
      <c r="E17" s="119">
        <v>738621.06</v>
      </c>
      <c r="F17" s="107">
        <f t="shared" ref="F17:F20" si="5">E17/7.5345</f>
        <v>98031.861437388012</v>
      </c>
      <c r="G17" s="107">
        <v>745480</v>
      </c>
      <c r="H17" s="107">
        <f t="shared" ref="H17:H20" si="6">G17/7.5345</f>
        <v>98942.19921693542</v>
      </c>
      <c r="I17" s="108">
        <v>869730</v>
      </c>
      <c r="J17" s="107">
        <v>115433.01</v>
      </c>
      <c r="K17" s="107">
        <v>0</v>
      </c>
      <c r="L17" s="107">
        <f t="shared" si="2"/>
        <v>115433.01</v>
      </c>
      <c r="M17" s="108">
        <v>-32000</v>
      </c>
      <c r="N17" s="108">
        <f t="shared" ref="N17:N20" si="7">L17+M17</f>
        <v>83433.009999999995</v>
      </c>
    </row>
    <row r="18" spans="1:14" x14ac:dyDescent="0.25">
      <c r="A18" s="11"/>
      <c r="B18" s="11"/>
      <c r="C18" s="12" t="s">
        <v>55</v>
      </c>
      <c r="D18" s="12" t="s">
        <v>65</v>
      </c>
      <c r="E18" s="119">
        <v>64320</v>
      </c>
      <c r="F18" s="107">
        <f t="shared" si="5"/>
        <v>8536.7310372287466</v>
      </c>
      <c r="G18" s="107">
        <v>75000</v>
      </c>
      <c r="H18" s="107">
        <f t="shared" si="6"/>
        <v>9954.2106310969539</v>
      </c>
      <c r="I18" s="108">
        <v>75000</v>
      </c>
      <c r="J18" s="107">
        <v>9954.2099999999991</v>
      </c>
      <c r="K18" s="107">
        <v>0</v>
      </c>
      <c r="L18" s="107">
        <f t="shared" si="2"/>
        <v>9954.2099999999991</v>
      </c>
      <c r="M18" s="108">
        <v>0</v>
      </c>
      <c r="N18" s="108">
        <f t="shared" si="7"/>
        <v>9954.2099999999991</v>
      </c>
    </row>
    <row r="19" spans="1:14" x14ac:dyDescent="0.25">
      <c r="A19" s="11"/>
      <c r="B19" s="11"/>
      <c r="C19" s="12" t="s">
        <v>63</v>
      </c>
      <c r="D19" s="12" t="s">
        <v>64</v>
      </c>
      <c r="E19" s="119">
        <v>3000</v>
      </c>
      <c r="F19" s="107">
        <f t="shared" si="5"/>
        <v>398.16842524387812</v>
      </c>
      <c r="G19" s="107">
        <v>29000</v>
      </c>
      <c r="H19" s="107">
        <f t="shared" si="6"/>
        <v>3848.9614440241553</v>
      </c>
      <c r="I19" s="108">
        <v>29000</v>
      </c>
      <c r="J19" s="107">
        <v>3848.97</v>
      </c>
      <c r="K19" s="107">
        <v>0</v>
      </c>
      <c r="L19" s="107">
        <f t="shared" si="2"/>
        <v>3848.97</v>
      </c>
      <c r="M19" s="108">
        <v>0</v>
      </c>
      <c r="N19" s="108">
        <f t="shared" si="7"/>
        <v>3848.97</v>
      </c>
    </row>
    <row r="20" spans="1:14" ht="25.5" x14ac:dyDescent="0.25">
      <c r="A20" s="11"/>
      <c r="B20" s="11"/>
      <c r="C20" s="12" t="s">
        <v>66</v>
      </c>
      <c r="D20" s="15" t="s">
        <v>82</v>
      </c>
      <c r="E20" s="122">
        <v>0</v>
      </c>
      <c r="F20" s="107">
        <f t="shared" si="5"/>
        <v>0</v>
      </c>
      <c r="G20" s="107">
        <v>3000</v>
      </c>
      <c r="H20" s="107">
        <f t="shared" si="6"/>
        <v>398.16842524387812</v>
      </c>
      <c r="I20" s="108">
        <v>3000</v>
      </c>
      <c r="J20" s="107">
        <v>398.17</v>
      </c>
      <c r="K20" s="107">
        <v>0</v>
      </c>
      <c r="L20" s="107">
        <f t="shared" si="2"/>
        <v>398.17</v>
      </c>
      <c r="M20" s="108">
        <v>0</v>
      </c>
      <c r="N20" s="108">
        <f t="shared" si="7"/>
        <v>398.17</v>
      </c>
    </row>
    <row r="21" spans="1:14" ht="36.75" customHeight="1" x14ac:dyDescent="0.25">
      <c r="A21" s="11"/>
      <c r="B21" s="11">
        <v>66</v>
      </c>
      <c r="C21" s="12"/>
      <c r="D21" s="40" t="s">
        <v>67</v>
      </c>
      <c r="E21" s="107">
        <f>SUM(E22:E23)</f>
        <v>29976.22</v>
      </c>
      <c r="F21" s="107">
        <f t="shared" ref="F21:N21" si="8">SUM(F22:F23)</f>
        <v>3978.5281040546815</v>
      </c>
      <c r="G21" s="107">
        <f t="shared" si="8"/>
        <v>47000</v>
      </c>
      <c r="H21" s="107">
        <f t="shared" si="8"/>
        <v>6237.9719954874245</v>
      </c>
      <c r="I21" s="107">
        <f t="shared" si="8"/>
        <v>45980</v>
      </c>
      <c r="J21" s="107">
        <f t="shared" si="8"/>
        <v>6102.58</v>
      </c>
      <c r="K21" s="107">
        <f t="shared" si="8"/>
        <v>0</v>
      </c>
      <c r="L21" s="107">
        <f t="shared" si="8"/>
        <v>6102.58</v>
      </c>
      <c r="M21" s="107">
        <f t="shared" si="8"/>
        <v>0</v>
      </c>
      <c r="N21" s="107">
        <f t="shared" si="8"/>
        <v>6102.58</v>
      </c>
    </row>
    <row r="22" spans="1:14" x14ac:dyDescent="0.25">
      <c r="A22" s="11"/>
      <c r="B22" s="11"/>
      <c r="C22" s="12" t="s">
        <v>59</v>
      </c>
      <c r="D22" s="15" t="s">
        <v>40</v>
      </c>
      <c r="E22" s="122">
        <v>29976.22</v>
      </c>
      <c r="F22" s="107">
        <f t="shared" ref="F22:F23" si="9">E22/7.5345</f>
        <v>3978.5281040546815</v>
      </c>
      <c r="G22" s="107">
        <v>37000</v>
      </c>
      <c r="H22" s="107">
        <f t="shared" ref="H22:H23" si="10">G22/7.5345</f>
        <v>4910.7439113411638</v>
      </c>
      <c r="I22" s="108">
        <v>35980</v>
      </c>
      <c r="J22" s="107">
        <v>4775.3599999999997</v>
      </c>
      <c r="K22" s="107">
        <v>0</v>
      </c>
      <c r="L22" s="107">
        <f t="shared" si="2"/>
        <v>4775.3599999999997</v>
      </c>
      <c r="M22" s="108">
        <v>0</v>
      </c>
      <c r="N22" s="108">
        <f t="shared" ref="N22:N23" si="11">L22+M22</f>
        <v>4775.3599999999997</v>
      </c>
    </row>
    <row r="23" spans="1:14" x14ac:dyDescent="0.25">
      <c r="A23" s="11"/>
      <c r="B23" s="11"/>
      <c r="C23" s="12" t="s">
        <v>63</v>
      </c>
      <c r="D23" s="15" t="s">
        <v>64</v>
      </c>
      <c r="E23" s="122">
        <v>0</v>
      </c>
      <c r="F23" s="107">
        <f t="shared" si="9"/>
        <v>0</v>
      </c>
      <c r="G23" s="107">
        <v>10000</v>
      </c>
      <c r="H23" s="107">
        <f t="shared" si="10"/>
        <v>1327.2280841462605</v>
      </c>
      <c r="I23" s="108">
        <v>10000</v>
      </c>
      <c r="J23" s="107">
        <v>1327.22</v>
      </c>
      <c r="K23" s="107">
        <v>0</v>
      </c>
      <c r="L23" s="107">
        <f t="shared" si="2"/>
        <v>1327.22</v>
      </c>
      <c r="M23" s="108">
        <v>0</v>
      </c>
      <c r="N23" s="108">
        <f t="shared" si="11"/>
        <v>1327.22</v>
      </c>
    </row>
    <row r="24" spans="1:14" ht="38.25" x14ac:dyDescent="0.25">
      <c r="A24" s="11"/>
      <c r="B24" s="11">
        <v>67</v>
      </c>
      <c r="C24" s="12"/>
      <c r="D24" s="14" t="s">
        <v>50</v>
      </c>
      <c r="E24" s="107">
        <f>SUM(E25:E28)</f>
        <v>1172829.21</v>
      </c>
      <c r="F24" s="107">
        <f>SUM(F25:F28)</f>
        <v>155661.1865419072</v>
      </c>
      <c r="G24" s="107">
        <f t="shared" ref="G24:N24" si="12">SUM(G25:G28)</f>
        <v>2372906.48</v>
      </c>
      <c r="H24" s="107">
        <f t="shared" si="12"/>
        <v>314938.81213086471</v>
      </c>
      <c r="I24" s="107">
        <f t="shared" si="12"/>
        <v>1079390.8599999999</v>
      </c>
      <c r="J24" s="107">
        <f t="shared" si="12"/>
        <v>242801.78</v>
      </c>
      <c r="K24" s="107">
        <f t="shared" si="12"/>
        <v>0</v>
      </c>
      <c r="L24" s="107">
        <f t="shared" si="12"/>
        <v>242801.78</v>
      </c>
      <c r="M24" s="107">
        <f t="shared" si="12"/>
        <v>72797.02</v>
      </c>
      <c r="N24" s="107">
        <f t="shared" si="12"/>
        <v>315598.8</v>
      </c>
    </row>
    <row r="25" spans="1:14" ht="25.5" x14ac:dyDescent="0.25">
      <c r="A25" s="11"/>
      <c r="B25" s="11"/>
      <c r="C25" s="12" t="s">
        <v>68</v>
      </c>
      <c r="D25" s="15" t="s">
        <v>69</v>
      </c>
      <c r="E25" s="122">
        <v>72071.94</v>
      </c>
      <c r="F25" s="107">
        <f t="shared" ref="F25:F28" si="13">E25/7.5345</f>
        <v>9565.5902846904246</v>
      </c>
      <c r="G25" s="107">
        <v>59725.87</v>
      </c>
      <c r="H25" s="107">
        <f t="shared" ref="H25:H28" si="14">G25/7.5345</f>
        <v>7926.985201406862</v>
      </c>
      <c r="I25" s="108">
        <v>65000</v>
      </c>
      <c r="J25" s="107">
        <v>8626.98</v>
      </c>
      <c r="K25" s="107">
        <v>0</v>
      </c>
      <c r="L25" s="107">
        <f t="shared" si="2"/>
        <v>8626.98</v>
      </c>
      <c r="M25" s="108">
        <v>528.46</v>
      </c>
      <c r="N25" s="108">
        <f t="shared" ref="N25:N28" si="15">L25+M25</f>
        <v>9155.4399999999987</v>
      </c>
    </row>
    <row r="26" spans="1:14" ht="25.5" x14ac:dyDescent="0.25">
      <c r="A26" s="11"/>
      <c r="B26" s="11"/>
      <c r="C26" s="12" t="s">
        <v>70</v>
      </c>
      <c r="D26" s="15" t="s">
        <v>71</v>
      </c>
      <c r="E26" s="122">
        <v>625663.46</v>
      </c>
      <c r="F26" s="107">
        <f t="shared" si="13"/>
        <v>83039.811533612039</v>
      </c>
      <c r="G26" s="107">
        <v>1793288.48</v>
      </c>
      <c r="H26" s="107">
        <f t="shared" si="14"/>
        <v>238010.28336319595</v>
      </c>
      <c r="I26" s="108">
        <v>574577.82999999996</v>
      </c>
      <c r="J26" s="107">
        <v>76259.59</v>
      </c>
      <c r="K26" s="107">
        <v>0</v>
      </c>
      <c r="L26" s="107">
        <f t="shared" si="2"/>
        <v>76259.59</v>
      </c>
      <c r="M26" s="108">
        <v>9614.41</v>
      </c>
      <c r="N26" s="108">
        <f t="shared" si="15"/>
        <v>85874</v>
      </c>
    </row>
    <row r="27" spans="1:14" x14ac:dyDescent="0.25">
      <c r="A27" s="11"/>
      <c r="B27" s="11"/>
      <c r="C27" s="12" t="s">
        <v>72</v>
      </c>
      <c r="D27" s="15" t="s">
        <v>20</v>
      </c>
      <c r="E27" s="122">
        <v>102320.13</v>
      </c>
      <c r="F27" s="107">
        <f t="shared" si="13"/>
        <v>13580.215010949632</v>
      </c>
      <c r="G27" s="107">
        <v>107132.13</v>
      </c>
      <c r="H27" s="107">
        <f t="shared" si="14"/>
        <v>14218.877165040813</v>
      </c>
      <c r="I27" s="108">
        <v>78721.95</v>
      </c>
      <c r="J27" s="107">
        <v>109990.2</v>
      </c>
      <c r="K27" s="107">
        <v>0</v>
      </c>
      <c r="L27" s="107">
        <f t="shared" si="2"/>
        <v>109990.2</v>
      </c>
      <c r="M27" s="108">
        <v>47222.57</v>
      </c>
      <c r="N27" s="108">
        <f t="shared" si="15"/>
        <v>157212.76999999999</v>
      </c>
    </row>
    <row r="28" spans="1:14" x14ac:dyDescent="0.25">
      <c r="A28" s="11"/>
      <c r="B28" s="11"/>
      <c r="C28" s="12" t="s">
        <v>77</v>
      </c>
      <c r="D28" s="15" t="s">
        <v>78</v>
      </c>
      <c r="E28" s="122">
        <v>372773.68</v>
      </c>
      <c r="F28" s="107">
        <f t="shared" si="13"/>
        <v>49475.569712655117</v>
      </c>
      <c r="G28" s="107">
        <v>412760</v>
      </c>
      <c r="H28" s="107">
        <f t="shared" si="14"/>
        <v>54782.666401221046</v>
      </c>
      <c r="I28" s="107">
        <v>361091.08</v>
      </c>
      <c r="J28" s="107">
        <v>47925.01</v>
      </c>
      <c r="K28" s="107">
        <v>0</v>
      </c>
      <c r="L28" s="107">
        <f t="shared" si="2"/>
        <v>47925.01</v>
      </c>
      <c r="M28" s="108">
        <v>15431.58</v>
      </c>
      <c r="N28" s="108">
        <f t="shared" si="15"/>
        <v>63356.590000000004</v>
      </c>
    </row>
    <row r="29" spans="1:14" x14ac:dyDescent="0.25">
      <c r="A29" s="13">
        <v>9</v>
      </c>
      <c r="B29" s="13"/>
      <c r="C29" s="13"/>
      <c r="D29" s="22" t="s">
        <v>73</v>
      </c>
      <c r="E29" s="106">
        <f>E30</f>
        <v>51207.66</v>
      </c>
      <c r="F29" s="106">
        <f>F30</f>
        <v>6796.4244475413097</v>
      </c>
      <c r="G29" s="106">
        <f t="shared" ref="G29:N30" si="16">G30</f>
        <v>15000</v>
      </c>
      <c r="H29" s="106">
        <f t="shared" si="16"/>
        <v>1990.84</v>
      </c>
      <c r="I29" s="106">
        <f t="shared" si="16"/>
        <v>15000</v>
      </c>
      <c r="J29" s="106">
        <f t="shared" si="16"/>
        <v>1990.84</v>
      </c>
      <c r="K29" s="106">
        <f t="shared" si="16"/>
        <v>0</v>
      </c>
      <c r="L29" s="106">
        <f t="shared" si="16"/>
        <v>1990.84</v>
      </c>
      <c r="M29" s="106">
        <f t="shared" si="16"/>
        <v>0</v>
      </c>
      <c r="N29" s="106">
        <f t="shared" si="16"/>
        <v>1990.84</v>
      </c>
    </row>
    <row r="30" spans="1:14" x14ac:dyDescent="0.25">
      <c r="A30" s="14"/>
      <c r="B30" s="14">
        <v>92</v>
      </c>
      <c r="C30" s="14"/>
      <c r="D30" s="23" t="s">
        <v>74</v>
      </c>
      <c r="E30" s="107">
        <f>E31</f>
        <v>51207.66</v>
      </c>
      <c r="F30" s="107">
        <f t="shared" ref="F30" si="17">F31</f>
        <v>6796.4244475413097</v>
      </c>
      <c r="G30" s="107">
        <f t="shared" si="16"/>
        <v>15000</v>
      </c>
      <c r="H30" s="107">
        <f t="shared" si="16"/>
        <v>1990.84</v>
      </c>
      <c r="I30" s="107">
        <f t="shared" si="16"/>
        <v>15000</v>
      </c>
      <c r="J30" s="107">
        <f t="shared" si="16"/>
        <v>1990.84</v>
      </c>
      <c r="K30" s="107">
        <f t="shared" si="16"/>
        <v>0</v>
      </c>
      <c r="L30" s="107">
        <f t="shared" si="16"/>
        <v>1990.84</v>
      </c>
      <c r="M30" s="107">
        <f t="shared" si="16"/>
        <v>0</v>
      </c>
      <c r="N30" s="107">
        <f t="shared" si="16"/>
        <v>1990.84</v>
      </c>
    </row>
    <row r="31" spans="1:14" ht="25.5" x14ac:dyDescent="0.25">
      <c r="A31" s="14"/>
      <c r="B31" s="14"/>
      <c r="C31" s="12" t="s">
        <v>75</v>
      </c>
      <c r="D31" s="15" t="s">
        <v>76</v>
      </c>
      <c r="E31" s="123">
        <v>51207.66</v>
      </c>
      <c r="F31" s="107">
        <f>E31/7.5345</f>
        <v>6796.4244475413097</v>
      </c>
      <c r="G31" s="107">
        <v>15000</v>
      </c>
      <c r="H31" s="107">
        <v>1990.84</v>
      </c>
      <c r="I31" s="108">
        <v>15000</v>
      </c>
      <c r="J31" s="107">
        <v>1990.84</v>
      </c>
      <c r="K31" s="107">
        <v>0</v>
      </c>
      <c r="L31" s="107">
        <f t="shared" si="2"/>
        <v>1990.84</v>
      </c>
      <c r="M31" s="108">
        <v>0</v>
      </c>
      <c r="N31" s="108">
        <f>L31+M31</f>
        <v>1990.84</v>
      </c>
    </row>
    <row r="33" spans="1:14" ht="15.75" x14ac:dyDescent="0.25">
      <c r="A33" s="137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35"/>
      <c r="N33" s="135"/>
    </row>
    <row r="34" spans="1:14" ht="1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6"/>
      <c r="N34" s="6"/>
    </row>
    <row r="35" spans="1:14" ht="25.5" x14ac:dyDescent="0.25">
      <c r="A35" s="20" t="s">
        <v>16</v>
      </c>
      <c r="B35" s="19" t="s">
        <v>17</v>
      </c>
      <c r="C35" s="19" t="s">
        <v>18</v>
      </c>
      <c r="D35" s="19" t="s">
        <v>22</v>
      </c>
      <c r="E35" s="19"/>
      <c r="F35" s="19" t="s">
        <v>12</v>
      </c>
      <c r="G35" s="19"/>
      <c r="H35" s="20" t="s">
        <v>13</v>
      </c>
      <c r="I35" s="20"/>
      <c r="J35" s="20" t="s">
        <v>48</v>
      </c>
      <c r="K35" s="19" t="s">
        <v>220</v>
      </c>
      <c r="L35" s="19" t="s">
        <v>221</v>
      </c>
      <c r="M35" s="20" t="s">
        <v>225</v>
      </c>
      <c r="N35" s="20" t="s">
        <v>224</v>
      </c>
    </row>
    <row r="36" spans="1:14" x14ac:dyDescent="0.25">
      <c r="A36" s="120"/>
      <c r="B36" s="121"/>
      <c r="C36" s="121"/>
      <c r="D36" s="121"/>
      <c r="E36" s="121" t="s">
        <v>207</v>
      </c>
      <c r="F36" s="121" t="s">
        <v>208</v>
      </c>
      <c r="G36" s="121" t="s">
        <v>207</v>
      </c>
      <c r="H36" s="121" t="s">
        <v>208</v>
      </c>
      <c r="I36" s="121" t="s">
        <v>207</v>
      </c>
      <c r="J36" s="121" t="s">
        <v>208</v>
      </c>
      <c r="K36" s="121" t="s">
        <v>208</v>
      </c>
      <c r="L36" s="121" t="s">
        <v>208</v>
      </c>
      <c r="M36" s="120"/>
      <c r="N36" s="120"/>
    </row>
    <row r="37" spans="1:14" ht="15.75" customHeight="1" x14ac:dyDescent="0.25">
      <c r="A37" s="10">
        <v>3</v>
      </c>
      <c r="B37" s="10"/>
      <c r="C37" s="10"/>
      <c r="D37" s="10" t="s">
        <v>23</v>
      </c>
      <c r="E37" s="106">
        <f>E38+E43+E53+E56</f>
        <v>15717102.949999999</v>
      </c>
      <c r="F37" s="106">
        <f t="shared" ref="F37:N37" si="18">F38+F43+F53+F56</f>
        <v>2086018.0436658037</v>
      </c>
      <c r="G37" s="106">
        <f t="shared" si="18"/>
        <v>17672106.460000001</v>
      </c>
      <c r="H37" s="106">
        <f t="shared" si="18"/>
        <v>2345491.5999734551</v>
      </c>
      <c r="I37" s="106">
        <f t="shared" si="18"/>
        <v>18297370.859999999</v>
      </c>
      <c r="J37" s="106">
        <f t="shared" si="18"/>
        <v>2428478.4500000002</v>
      </c>
      <c r="K37" s="106">
        <f t="shared" si="18"/>
        <v>17660.88</v>
      </c>
      <c r="L37" s="106">
        <f t="shared" si="18"/>
        <v>2446139.33</v>
      </c>
      <c r="M37" s="106">
        <f t="shared" si="18"/>
        <v>169049.52000000002</v>
      </c>
      <c r="N37" s="106">
        <f t="shared" si="18"/>
        <v>2615188.85</v>
      </c>
    </row>
    <row r="38" spans="1:14" ht="15.75" customHeight="1" x14ac:dyDescent="0.25">
      <c r="A38" s="10"/>
      <c r="B38" s="14">
        <v>31</v>
      </c>
      <c r="C38" s="14"/>
      <c r="D38" s="14" t="s">
        <v>24</v>
      </c>
      <c r="E38" s="107">
        <f>SUM(E39:E42)</f>
        <v>13228949.82</v>
      </c>
      <c r="F38" s="107">
        <f t="shared" ref="F38:I38" si="19">SUM(F39:F42)</f>
        <v>1755783.3724865618</v>
      </c>
      <c r="G38" s="107">
        <f t="shared" si="19"/>
        <v>15186100</v>
      </c>
      <c r="H38" s="107">
        <f t="shared" si="19"/>
        <v>2015541.8408653524</v>
      </c>
      <c r="I38" s="107">
        <f t="shared" si="19"/>
        <v>15662405</v>
      </c>
      <c r="J38" s="107">
        <f>SUM(J39:J42)</f>
        <v>2078758.3800000001</v>
      </c>
      <c r="K38" s="107">
        <f t="shared" ref="K38:N38" si="20">SUM(K39:K42)</f>
        <v>0</v>
      </c>
      <c r="L38" s="107">
        <f t="shared" si="20"/>
        <v>2078758.3800000001</v>
      </c>
      <c r="M38" s="107">
        <f t="shared" si="20"/>
        <v>13919.449999999999</v>
      </c>
      <c r="N38" s="107">
        <f t="shared" si="20"/>
        <v>2092677.83</v>
      </c>
    </row>
    <row r="39" spans="1:14" x14ac:dyDescent="0.25">
      <c r="A39" s="11"/>
      <c r="B39" s="11"/>
      <c r="C39" s="12" t="s">
        <v>72</v>
      </c>
      <c r="D39" s="12" t="s">
        <v>20</v>
      </c>
      <c r="E39" s="119">
        <v>69801.53</v>
      </c>
      <c r="F39" s="107">
        <f>E39/7.5345</f>
        <v>9264.2550932377726</v>
      </c>
      <c r="G39" s="107">
        <v>67665</v>
      </c>
      <c r="H39" s="107">
        <f>G39/7.5345</f>
        <v>8980.6888313756717</v>
      </c>
      <c r="I39" s="108">
        <v>59043.75</v>
      </c>
      <c r="J39" s="107">
        <v>7836.46</v>
      </c>
      <c r="K39" s="107">
        <v>0</v>
      </c>
      <c r="L39" s="107">
        <f t="shared" ref="L39:L70" si="21">J39+K39</f>
        <v>7836.46</v>
      </c>
      <c r="M39" s="108">
        <v>2087.89</v>
      </c>
      <c r="N39" s="108">
        <f>L39+M39</f>
        <v>9924.35</v>
      </c>
    </row>
    <row r="40" spans="1:14" x14ac:dyDescent="0.25">
      <c r="A40" s="11"/>
      <c r="B40" s="11"/>
      <c r="C40" s="12" t="s">
        <v>61</v>
      </c>
      <c r="D40" s="12" t="s">
        <v>62</v>
      </c>
      <c r="E40" s="119">
        <v>118952.39</v>
      </c>
      <c r="F40" s="107">
        <f t="shared" ref="F40:F42" si="22">E40/7.5345</f>
        <v>15787.695268431879</v>
      </c>
      <c r="G40" s="107">
        <v>139760</v>
      </c>
      <c r="H40" s="107">
        <f t="shared" ref="H40:H42" si="23">G40/7.5345</f>
        <v>18549.339704028138</v>
      </c>
      <c r="I40" s="108">
        <v>113010</v>
      </c>
      <c r="J40" s="107">
        <v>14999.01</v>
      </c>
      <c r="K40" s="107">
        <v>0</v>
      </c>
      <c r="L40" s="107">
        <f t="shared" si="21"/>
        <v>14999.01</v>
      </c>
      <c r="M40" s="108">
        <v>0</v>
      </c>
      <c r="N40" s="108">
        <f t="shared" ref="N40:N42" si="24">L40+M40</f>
        <v>14999.01</v>
      </c>
    </row>
    <row r="41" spans="1:14" x14ac:dyDescent="0.25">
      <c r="A41" s="11"/>
      <c r="B41" s="11"/>
      <c r="C41" s="12" t="s">
        <v>77</v>
      </c>
      <c r="D41" s="12" t="s">
        <v>78</v>
      </c>
      <c r="E41" s="119">
        <v>364155.77</v>
      </c>
      <c r="F41" s="107">
        <f t="shared" si="22"/>
        <v>48331.776494790633</v>
      </c>
      <c r="G41" s="107">
        <v>383435</v>
      </c>
      <c r="H41" s="107">
        <f t="shared" si="23"/>
        <v>50890.57004446214</v>
      </c>
      <c r="I41" s="108">
        <v>334581.25</v>
      </c>
      <c r="J41" s="107">
        <v>44406.559999999998</v>
      </c>
      <c r="K41" s="107">
        <v>0</v>
      </c>
      <c r="L41" s="107">
        <f t="shared" si="21"/>
        <v>44406.559999999998</v>
      </c>
      <c r="M41" s="108">
        <v>11831.56</v>
      </c>
      <c r="N41" s="108">
        <f t="shared" si="24"/>
        <v>56238.119999999995</v>
      </c>
    </row>
    <row r="42" spans="1:14" x14ac:dyDescent="0.25">
      <c r="A42" s="11"/>
      <c r="B42" s="11"/>
      <c r="C42" s="12" t="s">
        <v>55</v>
      </c>
      <c r="D42" s="12" t="s">
        <v>65</v>
      </c>
      <c r="E42" s="119">
        <v>12676040.130000001</v>
      </c>
      <c r="F42" s="107">
        <f t="shared" si="22"/>
        <v>1682399.6456301014</v>
      </c>
      <c r="G42" s="107">
        <v>14595240</v>
      </c>
      <c r="H42" s="107">
        <f t="shared" si="23"/>
        <v>1937121.2422854865</v>
      </c>
      <c r="I42" s="108">
        <v>15155770</v>
      </c>
      <c r="J42" s="107">
        <v>2011516.35</v>
      </c>
      <c r="K42" s="107">
        <v>0</v>
      </c>
      <c r="L42" s="107">
        <f t="shared" si="21"/>
        <v>2011516.35</v>
      </c>
      <c r="M42" s="108">
        <v>0</v>
      </c>
      <c r="N42" s="108">
        <f t="shared" si="24"/>
        <v>2011516.35</v>
      </c>
    </row>
    <row r="43" spans="1:14" x14ac:dyDescent="0.25">
      <c r="A43" s="11"/>
      <c r="B43" s="11">
        <v>32</v>
      </c>
      <c r="C43" s="12"/>
      <c r="D43" s="11" t="s">
        <v>36</v>
      </c>
      <c r="E43" s="107">
        <f>SUM(E44:E52)</f>
        <v>1945775.95</v>
      </c>
      <c r="F43" s="107">
        <f t="shared" ref="F43:I43" si="25">SUM(F44:F52)</f>
        <v>258248.84862963701</v>
      </c>
      <c r="G43" s="107">
        <f t="shared" si="25"/>
        <v>2126006.46</v>
      </c>
      <c r="H43" s="107">
        <f t="shared" si="25"/>
        <v>282169.54807883734</v>
      </c>
      <c r="I43" s="107">
        <f t="shared" si="25"/>
        <v>2220965.86</v>
      </c>
      <c r="J43" s="107">
        <f>SUM(J44:J52)</f>
        <v>294772.82</v>
      </c>
      <c r="K43" s="107">
        <f t="shared" ref="K43:N43" si="26">SUM(K44:K52)</f>
        <v>0</v>
      </c>
      <c r="L43" s="107">
        <f t="shared" si="26"/>
        <v>294772.82</v>
      </c>
      <c r="M43" s="107">
        <f t="shared" si="26"/>
        <v>155226.41</v>
      </c>
      <c r="N43" s="107">
        <f t="shared" si="26"/>
        <v>449999.23</v>
      </c>
    </row>
    <row r="44" spans="1:14" x14ac:dyDescent="0.25">
      <c r="A44" s="11"/>
      <c r="B44" s="11"/>
      <c r="C44" s="12" t="s">
        <v>72</v>
      </c>
      <c r="D44" s="12" t="s">
        <v>20</v>
      </c>
      <c r="E44" s="119">
        <v>27518.6</v>
      </c>
      <c r="F44" s="107">
        <f>E44/7.5345</f>
        <v>3652.3458756387281</v>
      </c>
      <c r="G44" s="107">
        <v>29467.13</v>
      </c>
      <c r="H44" s="107">
        <f t="shared" ref="H44:H52" si="27">G44/7.5345</f>
        <v>3910.9602495188797</v>
      </c>
      <c r="I44" s="108">
        <v>19678.2</v>
      </c>
      <c r="J44" s="107">
        <v>2611.7399999999998</v>
      </c>
      <c r="K44" s="107">
        <v>0</v>
      </c>
      <c r="L44" s="107">
        <f t="shared" si="21"/>
        <v>2611.7399999999998</v>
      </c>
      <c r="M44" s="108">
        <v>11387.18</v>
      </c>
      <c r="N44" s="108">
        <f t="shared" ref="N44:N52" si="28">L44+M44</f>
        <v>13998.92</v>
      </c>
    </row>
    <row r="45" spans="1:14" x14ac:dyDescent="0.25">
      <c r="A45" s="11"/>
      <c r="B45" s="11"/>
      <c r="C45" s="12" t="s">
        <v>59</v>
      </c>
      <c r="D45" s="12" t="s">
        <v>40</v>
      </c>
      <c r="E45" s="119">
        <v>17871.93</v>
      </c>
      <c r="F45" s="107">
        <f t="shared" ref="F45:H55" si="29">E45/7.5345</f>
        <v>2372.0127413896075</v>
      </c>
      <c r="G45" s="107">
        <v>16500</v>
      </c>
      <c r="H45" s="107">
        <f t="shared" si="27"/>
        <v>2189.9263388413297</v>
      </c>
      <c r="I45" s="108">
        <v>16500</v>
      </c>
      <c r="J45" s="107">
        <v>2189.92</v>
      </c>
      <c r="K45" s="107">
        <v>0</v>
      </c>
      <c r="L45" s="107">
        <f t="shared" si="21"/>
        <v>2189.92</v>
      </c>
      <c r="M45" s="108">
        <v>0</v>
      </c>
      <c r="N45" s="108">
        <f t="shared" si="28"/>
        <v>2189.92</v>
      </c>
    </row>
    <row r="46" spans="1:14" x14ac:dyDescent="0.25">
      <c r="A46" s="11"/>
      <c r="B46" s="11"/>
      <c r="C46" s="12" t="s">
        <v>70</v>
      </c>
      <c r="D46" s="12" t="s">
        <v>79</v>
      </c>
      <c r="E46" s="119">
        <v>590038.46</v>
      </c>
      <c r="F46" s="107">
        <f t="shared" si="29"/>
        <v>78311.561483840982</v>
      </c>
      <c r="G46" s="107">
        <v>587288.46</v>
      </c>
      <c r="H46" s="107">
        <f t="shared" si="27"/>
        <v>77946.573760700761</v>
      </c>
      <c r="I46" s="108">
        <v>568577.82999999996</v>
      </c>
      <c r="J46" s="107">
        <v>75463.25</v>
      </c>
      <c r="K46" s="107">
        <v>0</v>
      </c>
      <c r="L46" s="107">
        <f t="shared" si="21"/>
        <v>75463.25</v>
      </c>
      <c r="M46" s="108">
        <v>9710.75</v>
      </c>
      <c r="N46" s="108">
        <f t="shared" si="28"/>
        <v>85174</v>
      </c>
    </row>
    <row r="47" spans="1:14" ht="25.5" x14ac:dyDescent="0.25">
      <c r="A47" s="11"/>
      <c r="B47" s="11"/>
      <c r="C47" s="12" t="s">
        <v>75</v>
      </c>
      <c r="D47" s="15" t="s">
        <v>80</v>
      </c>
      <c r="E47" s="122">
        <v>12199.93</v>
      </c>
      <c r="F47" s="107">
        <f t="shared" si="29"/>
        <v>1619.2089720618487</v>
      </c>
      <c r="G47" s="107">
        <v>15000</v>
      </c>
      <c r="H47" s="107">
        <f t="shared" si="27"/>
        <v>1990.8421262193906</v>
      </c>
      <c r="I47" s="108">
        <v>15000</v>
      </c>
      <c r="J47" s="107">
        <v>1990.84</v>
      </c>
      <c r="K47" s="107">
        <v>0</v>
      </c>
      <c r="L47" s="107">
        <f t="shared" si="21"/>
        <v>1990.84</v>
      </c>
      <c r="M47" s="108">
        <v>0</v>
      </c>
      <c r="N47" s="108">
        <f t="shared" si="28"/>
        <v>1990.84</v>
      </c>
    </row>
    <row r="48" spans="1:14" x14ac:dyDescent="0.25">
      <c r="A48" s="11"/>
      <c r="B48" s="11"/>
      <c r="C48" s="12" t="s">
        <v>61</v>
      </c>
      <c r="D48" s="12" t="s">
        <v>62</v>
      </c>
      <c r="E48" s="119">
        <v>573570.4</v>
      </c>
      <c r="F48" s="107">
        <f t="shared" si="29"/>
        <v>76125.874311500433</v>
      </c>
      <c r="G48" s="107">
        <v>588720</v>
      </c>
      <c r="H48" s="107">
        <f t="shared" si="27"/>
        <v>78136.571769858652</v>
      </c>
      <c r="I48" s="108">
        <v>734720</v>
      </c>
      <c r="J48" s="107">
        <v>97514.1</v>
      </c>
      <c r="K48" s="107">
        <v>0</v>
      </c>
      <c r="L48" s="107">
        <f t="shared" si="21"/>
        <v>97514.1</v>
      </c>
      <c r="M48" s="108">
        <v>-32000</v>
      </c>
      <c r="N48" s="108">
        <f t="shared" si="28"/>
        <v>65514.100000000006</v>
      </c>
    </row>
    <row r="49" spans="1:14" ht="25.5" x14ac:dyDescent="0.25">
      <c r="A49" s="11"/>
      <c r="B49" s="11"/>
      <c r="C49" s="12" t="s">
        <v>68</v>
      </c>
      <c r="D49" s="15" t="s">
        <v>69</v>
      </c>
      <c r="E49" s="125">
        <v>72071.94</v>
      </c>
      <c r="F49" s="107">
        <f t="shared" si="29"/>
        <v>9565.5902846904246</v>
      </c>
      <c r="G49" s="107">
        <v>59725.87</v>
      </c>
      <c r="H49" s="107">
        <f t="shared" si="27"/>
        <v>7926.985201406862</v>
      </c>
      <c r="I49" s="108">
        <v>65000</v>
      </c>
      <c r="J49" s="107">
        <v>8626.98</v>
      </c>
      <c r="K49" s="107">
        <v>0</v>
      </c>
      <c r="L49" s="107">
        <f t="shared" si="21"/>
        <v>8626.98</v>
      </c>
      <c r="M49" s="108">
        <v>528.46</v>
      </c>
      <c r="N49" s="108">
        <f t="shared" si="28"/>
        <v>9155.4399999999987</v>
      </c>
    </row>
    <row r="50" spans="1:14" x14ac:dyDescent="0.25">
      <c r="A50" s="11"/>
      <c r="B50" s="11"/>
      <c r="C50" s="12" t="s">
        <v>55</v>
      </c>
      <c r="D50" s="12" t="s">
        <v>65</v>
      </c>
      <c r="E50" s="119">
        <v>638549.93000000005</v>
      </c>
      <c r="F50" s="107">
        <f t="shared" si="29"/>
        <v>84750.140022562875</v>
      </c>
      <c r="G50" s="107">
        <v>770980</v>
      </c>
      <c r="H50" s="107">
        <f t="shared" si="27"/>
        <v>102326.63083150839</v>
      </c>
      <c r="I50" s="108">
        <v>745980</v>
      </c>
      <c r="J50" s="107">
        <v>99008.57</v>
      </c>
      <c r="K50" s="107">
        <v>0</v>
      </c>
      <c r="L50" s="107">
        <f t="shared" si="21"/>
        <v>99008.57</v>
      </c>
      <c r="M50" s="108">
        <v>162000</v>
      </c>
      <c r="N50" s="108">
        <f t="shared" si="28"/>
        <v>261008.57</v>
      </c>
    </row>
    <row r="51" spans="1:14" x14ac:dyDescent="0.25">
      <c r="A51" s="11"/>
      <c r="B51" s="11"/>
      <c r="C51" s="12" t="s">
        <v>77</v>
      </c>
      <c r="D51" s="12" t="s">
        <v>78</v>
      </c>
      <c r="E51" s="119">
        <v>8617.91</v>
      </c>
      <c r="F51" s="107">
        <f t="shared" si="29"/>
        <v>1143.7932178644899</v>
      </c>
      <c r="G51" s="107">
        <v>29325</v>
      </c>
      <c r="H51" s="107">
        <f t="shared" si="27"/>
        <v>3892.0963567589088</v>
      </c>
      <c r="I51" s="108">
        <v>26509.83</v>
      </c>
      <c r="J51" s="107">
        <v>3518.45</v>
      </c>
      <c r="K51" s="107">
        <v>0</v>
      </c>
      <c r="L51" s="107">
        <f t="shared" si="21"/>
        <v>3518.45</v>
      </c>
      <c r="M51" s="108">
        <v>3600.02</v>
      </c>
      <c r="N51" s="108">
        <f t="shared" si="28"/>
        <v>7118.4699999999993</v>
      </c>
    </row>
    <row r="52" spans="1:14" x14ac:dyDescent="0.25">
      <c r="A52" s="11"/>
      <c r="B52" s="11"/>
      <c r="C52" s="12" t="s">
        <v>63</v>
      </c>
      <c r="D52" s="12" t="s">
        <v>64</v>
      </c>
      <c r="E52" s="119">
        <v>5336.85</v>
      </c>
      <c r="F52" s="107">
        <f t="shared" si="29"/>
        <v>708.3217200875971</v>
      </c>
      <c r="G52" s="107">
        <v>29000</v>
      </c>
      <c r="H52" s="107">
        <f t="shared" si="27"/>
        <v>3848.9614440241553</v>
      </c>
      <c r="I52" s="108">
        <v>29000</v>
      </c>
      <c r="J52" s="107">
        <v>3848.97</v>
      </c>
      <c r="K52" s="107">
        <v>0</v>
      </c>
      <c r="L52" s="107">
        <f t="shared" si="21"/>
        <v>3848.97</v>
      </c>
      <c r="M52" s="108">
        <v>0</v>
      </c>
      <c r="N52" s="108">
        <f t="shared" si="28"/>
        <v>3848.97</v>
      </c>
    </row>
    <row r="53" spans="1:14" x14ac:dyDescent="0.25">
      <c r="A53" s="11"/>
      <c r="B53" s="11">
        <v>34</v>
      </c>
      <c r="C53" s="12"/>
      <c r="D53" s="12" t="s">
        <v>215</v>
      </c>
      <c r="E53" s="119">
        <f t="shared" ref="E53:I53" si="30">SUM(E54:E55)</f>
        <v>7605.52</v>
      </c>
      <c r="F53" s="119">
        <f t="shared" si="30"/>
        <v>1009.4259738536066</v>
      </c>
      <c r="G53" s="119">
        <f t="shared" si="30"/>
        <v>8000</v>
      </c>
      <c r="H53" s="119">
        <f t="shared" si="30"/>
        <v>1061.7824673170085</v>
      </c>
      <c r="I53" s="119">
        <f t="shared" si="30"/>
        <v>10000</v>
      </c>
      <c r="J53" s="119">
        <v>1327.23</v>
      </c>
      <c r="K53" s="119">
        <v>0</v>
      </c>
      <c r="L53" s="119">
        <v>1327.23</v>
      </c>
      <c r="M53" s="119">
        <f>SUM(M54:M55)</f>
        <v>-96.34</v>
      </c>
      <c r="N53" s="119">
        <f>SUM(N54:N55)</f>
        <v>1230.8899999999999</v>
      </c>
    </row>
    <row r="54" spans="1:14" x14ac:dyDescent="0.25">
      <c r="A54" s="11"/>
      <c r="B54" s="11"/>
      <c r="C54" s="12" t="s">
        <v>70</v>
      </c>
      <c r="D54" s="12" t="s">
        <v>79</v>
      </c>
      <c r="E54" s="119">
        <v>6000</v>
      </c>
      <c r="F54" s="107">
        <f t="shared" si="29"/>
        <v>796.33685048775624</v>
      </c>
      <c r="G54" s="107">
        <v>6000</v>
      </c>
      <c r="H54" s="107">
        <f t="shared" si="29"/>
        <v>796.33685048775624</v>
      </c>
      <c r="I54" s="107">
        <v>6000</v>
      </c>
      <c r="J54" s="107">
        <v>796.34</v>
      </c>
      <c r="K54" s="107">
        <v>0</v>
      </c>
      <c r="L54" s="107">
        <f t="shared" si="21"/>
        <v>796.34</v>
      </c>
      <c r="M54" s="108">
        <v>-96.34</v>
      </c>
      <c r="N54" s="108">
        <f t="shared" ref="N54:N55" si="31">L54+M54</f>
        <v>700</v>
      </c>
    </row>
    <row r="55" spans="1:14" x14ac:dyDescent="0.25">
      <c r="A55" s="11"/>
      <c r="B55" s="11"/>
      <c r="C55" s="12" t="s">
        <v>61</v>
      </c>
      <c r="D55" s="12" t="s">
        <v>62</v>
      </c>
      <c r="E55" s="119">
        <v>1605.52</v>
      </c>
      <c r="F55" s="107">
        <f t="shared" si="29"/>
        <v>213.08912336585041</v>
      </c>
      <c r="G55" s="107">
        <v>2000</v>
      </c>
      <c r="H55" s="107">
        <f t="shared" si="29"/>
        <v>265.44561682925212</v>
      </c>
      <c r="I55" s="107">
        <v>4000</v>
      </c>
      <c r="J55" s="107">
        <v>530.89</v>
      </c>
      <c r="K55" s="107">
        <v>0</v>
      </c>
      <c r="L55" s="107">
        <f t="shared" si="21"/>
        <v>530.89</v>
      </c>
      <c r="M55" s="108">
        <v>0</v>
      </c>
      <c r="N55" s="108">
        <f t="shared" si="31"/>
        <v>530.89</v>
      </c>
    </row>
    <row r="56" spans="1:14" ht="38.25" x14ac:dyDescent="0.25">
      <c r="A56" s="11"/>
      <c r="B56" s="11">
        <v>37</v>
      </c>
      <c r="C56" s="12"/>
      <c r="D56" s="15" t="s">
        <v>81</v>
      </c>
      <c r="E56" s="107">
        <f t="shared" ref="E56:N56" si="32">SUM(E57:E59)</f>
        <v>534771.66</v>
      </c>
      <c r="F56" s="107">
        <f t="shared" si="32"/>
        <v>70976.39657575154</v>
      </c>
      <c r="G56" s="107">
        <f t="shared" si="32"/>
        <v>352000</v>
      </c>
      <c r="H56" s="107">
        <f t="shared" si="32"/>
        <v>46718.428561948371</v>
      </c>
      <c r="I56" s="107">
        <f t="shared" si="32"/>
        <v>404000</v>
      </c>
      <c r="J56" s="107">
        <f t="shared" si="32"/>
        <v>53620.020000000004</v>
      </c>
      <c r="K56" s="107">
        <f t="shared" si="32"/>
        <v>17660.88</v>
      </c>
      <c r="L56" s="107">
        <f t="shared" si="32"/>
        <v>71280.899999999994</v>
      </c>
      <c r="M56" s="107">
        <f t="shared" si="32"/>
        <v>0</v>
      </c>
      <c r="N56" s="107">
        <f t="shared" si="32"/>
        <v>71280.899999999994</v>
      </c>
    </row>
    <row r="57" spans="1:14" x14ac:dyDescent="0.25">
      <c r="A57" s="11"/>
      <c r="B57" s="11"/>
      <c r="C57" s="12" t="s">
        <v>59</v>
      </c>
      <c r="D57" s="12" t="s">
        <v>40</v>
      </c>
      <c r="E57" s="119">
        <v>2650.13</v>
      </c>
      <c r="F57" s="107">
        <f t="shared" ref="F57:F59" si="33">E57/7.5345</f>
        <v>351.73269626385292</v>
      </c>
      <c r="G57" s="107">
        <v>2000</v>
      </c>
      <c r="H57" s="107">
        <f t="shared" ref="H57:H59" si="34">G57/7.5345</f>
        <v>265.44561682925212</v>
      </c>
      <c r="I57" s="108">
        <v>2000</v>
      </c>
      <c r="J57" s="107">
        <v>265.45</v>
      </c>
      <c r="K57" s="107">
        <v>0</v>
      </c>
      <c r="L57" s="107">
        <f t="shared" si="21"/>
        <v>265.45</v>
      </c>
      <c r="M57" s="108">
        <v>0</v>
      </c>
      <c r="N57" s="108">
        <f t="shared" ref="N57:N59" si="35">L57+M57</f>
        <v>265.45</v>
      </c>
    </row>
    <row r="58" spans="1:14" x14ac:dyDescent="0.25">
      <c r="A58" s="11"/>
      <c r="B58" s="11"/>
      <c r="C58" s="12" t="s">
        <v>61</v>
      </c>
      <c r="D58" s="12" t="s">
        <v>62</v>
      </c>
      <c r="E58" s="119">
        <v>0</v>
      </c>
      <c r="F58" s="107">
        <v>0</v>
      </c>
      <c r="G58" s="107">
        <v>0</v>
      </c>
      <c r="H58" s="107">
        <v>0</v>
      </c>
      <c r="I58" s="108">
        <v>2000</v>
      </c>
      <c r="J58" s="107">
        <v>265.45</v>
      </c>
      <c r="K58" s="107">
        <v>0</v>
      </c>
      <c r="L58" s="107">
        <f t="shared" si="21"/>
        <v>265.45</v>
      </c>
      <c r="M58" s="108">
        <v>0</v>
      </c>
      <c r="N58" s="108">
        <f t="shared" si="35"/>
        <v>265.45</v>
      </c>
    </row>
    <row r="59" spans="1:14" x14ac:dyDescent="0.25">
      <c r="A59" s="11"/>
      <c r="B59" s="11"/>
      <c r="C59" s="12" t="s">
        <v>55</v>
      </c>
      <c r="D59" s="15" t="s">
        <v>65</v>
      </c>
      <c r="E59" s="122">
        <v>532121.53</v>
      </c>
      <c r="F59" s="107">
        <f t="shared" si="33"/>
        <v>70624.663879487693</v>
      </c>
      <c r="G59" s="107">
        <v>350000</v>
      </c>
      <c r="H59" s="107">
        <f t="shared" si="34"/>
        <v>46452.982945119118</v>
      </c>
      <c r="I59" s="108">
        <v>400000</v>
      </c>
      <c r="J59" s="107">
        <v>53089.120000000003</v>
      </c>
      <c r="K59" s="107">
        <v>17660.88</v>
      </c>
      <c r="L59" s="107">
        <f t="shared" si="21"/>
        <v>70750</v>
      </c>
      <c r="M59" s="108">
        <v>0</v>
      </c>
      <c r="N59" s="108">
        <f t="shared" si="35"/>
        <v>70750</v>
      </c>
    </row>
    <row r="60" spans="1:14" ht="25.5" x14ac:dyDescent="0.25">
      <c r="A60" s="13">
        <v>4</v>
      </c>
      <c r="B60" s="13"/>
      <c r="C60" s="13"/>
      <c r="D60" s="22" t="s">
        <v>25</v>
      </c>
      <c r="E60" s="106">
        <f>E61+E68</f>
        <v>225044.3</v>
      </c>
      <c r="F60" s="106">
        <f t="shared" ref="F60:N60" si="36">F61+F68</f>
        <v>29868.511513703626</v>
      </c>
      <c r="G60" s="106">
        <f t="shared" si="36"/>
        <v>1756500</v>
      </c>
      <c r="H60" s="106">
        <f t="shared" si="36"/>
        <v>233127.61298029064</v>
      </c>
      <c r="I60" s="106">
        <f t="shared" si="36"/>
        <v>451500</v>
      </c>
      <c r="J60" s="106">
        <f t="shared" si="36"/>
        <v>159466.32</v>
      </c>
      <c r="K60" s="106">
        <f t="shared" si="36"/>
        <v>103547.02</v>
      </c>
      <c r="L60" s="106">
        <f t="shared" si="36"/>
        <v>263013.33999999997</v>
      </c>
      <c r="M60" s="106">
        <f t="shared" si="36"/>
        <v>33747.5</v>
      </c>
      <c r="N60" s="106">
        <f t="shared" si="36"/>
        <v>296760.83999999997</v>
      </c>
    </row>
    <row r="61" spans="1:14" ht="38.25" x14ac:dyDescent="0.25">
      <c r="A61" s="14"/>
      <c r="B61" s="14">
        <v>42</v>
      </c>
      <c r="C61" s="14"/>
      <c r="D61" s="23" t="s">
        <v>51</v>
      </c>
      <c r="E61" s="107">
        <f>SUM(E62:E67)</f>
        <v>195419.3</v>
      </c>
      <c r="F61" s="107">
        <f t="shared" ref="F61:N61" si="37">SUM(F62:F67)</f>
        <v>25936.598314420331</v>
      </c>
      <c r="G61" s="107">
        <f t="shared" si="37"/>
        <v>551500</v>
      </c>
      <c r="H61" s="107">
        <f t="shared" si="37"/>
        <v>73196.628840666264</v>
      </c>
      <c r="I61" s="107">
        <f t="shared" si="37"/>
        <v>451500</v>
      </c>
      <c r="J61" s="107">
        <f t="shared" si="37"/>
        <v>59924.32</v>
      </c>
      <c r="K61" s="107">
        <f t="shared" si="37"/>
        <v>3547.02</v>
      </c>
      <c r="L61" s="107">
        <f t="shared" si="37"/>
        <v>63471.34</v>
      </c>
      <c r="M61" s="107">
        <f t="shared" si="37"/>
        <v>33747.5</v>
      </c>
      <c r="N61" s="107">
        <f t="shared" si="37"/>
        <v>97218.84</v>
      </c>
    </row>
    <row r="62" spans="1:14" x14ac:dyDescent="0.25">
      <c r="A62" s="14"/>
      <c r="B62" s="14"/>
      <c r="C62" s="14" t="s">
        <v>72</v>
      </c>
      <c r="D62" s="39" t="s">
        <v>20</v>
      </c>
      <c r="E62" s="124">
        <v>0</v>
      </c>
      <c r="F62" s="107">
        <f t="shared" ref="F62:F67" si="38">E62/7.5345</f>
        <v>0</v>
      </c>
      <c r="G62" s="107">
        <v>5000</v>
      </c>
      <c r="H62" s="107">
        <f t="shared" ref="H62:H67" si="39">G62/7.5345</f>
        <v>663.61404207313024</v>
      </c>
      <c r="I62" s="108">
        <v>0</v>
      </c>
      <c r="J62" s="107">
        <v>0</v>
      </c>
      <c r="K62" s="107">
        <v>0</v>
      </c>
      <c r="L62" s="107">
        <f t="shared" si="21"/>
        <v>0</v>
      </c>
      <c r="M62" s="108">
        <v>33747.5</v>
      </c>
      <c r="N62" s="108">
        <f t="shared" ref="N62:N67" si="40">L62+M62</f>
        <v>33747.5</v>
      </c>
    </row>
    <row r="63" spans="1:14" x14ac:dyDescent="0.25">
      <c r="A63" s="14"/>
      <c r="B63" s="14"/>
      <c r="C63" s="14" t="s">
        <v>59</v>
      </c>
      <c r="D63" s="39" t="s">
        <v>40</v>
      </c>
      <c r="E63" s="124">
        <v>7350.49</v>
      </c>
      <c r="F63" s="107">
        <f t="shared" si="38"/>
        <v>975.57767602362458</v>
      </c>
      <c r="G63" s="107">
        <v>16500</v>
      </c>
      <c r="H63" s="107">
        <f t="shared" si="39"/>
        <v>2189.9263388413297</v>
      </c>
      <c r="I63" s="108">
        <v>17500</v>
      </c>
      <c r="J63" s="107">
        <v>2322.64</v>
      </c>
      <c r="K63" s="107">
        <v>0</v>
      </c>
      <c r="L63" s="107">
        <f t="shared" si="21"/>
        <v>2322.64</v>
      </c>
      <c r="M63" s="108">
        <v>0</v>
      </c>
      <c r="N63" s="108">
        <f t="shared" si="40"/>
        <v>2322.64</v>
      </c>
    </row>
    <row r="64" spans="1:14" x14ac:dyDescent="0.25">
      <c r="A64" s="14"/>
      <c r="B64" s="14"/>
      <c r="C64" s="14" t="s">
        <v>61</v>
      </c>
      <c r="D64" s="39" t="s">
        <v>62</v>
      </c>
      <c r="E64" s="124">
        <v>3750</v>
      </c>
      <c r="F64" s="107">
        <f t="shared" si="38"/>
        <v>497.71053155484765</v>
      </c>
      <c r="G64" s="107">
        <v>17000</v>
      </c>
      <c r="H64" s="107">
        <f t="shared" si="39"/>
        <v>2256.2877430486428</v>
      </c>
      <c r="I64" s="108">
        <v>16000</v>
      </c>
      <c r="J64" s="107">
        <v>2123.56</v>
      </c>
      <c r="K64" s="107">
        <v>0</v>
      </c>
      <c r="L64" s="107">
        <f t="shared" si="21"/>
        <v>2123.56</v>
      </c>
      <c r="M64" s="108">
        <v>0</v>
      </c>
      <c r="N64" s="108">
        <f t="shared" si="40"/>
        <v>2123.56</v>
      </c>
    </row>
    <row r="65" spans="1:14" x14ac:dyDescent="0.25">
      <c r="A65" s="14"/>
      <c r="B65" s="14"/>
      <c r="C65" s="14" t="s">
        <v>55</v>
      </c>
      <c r="D65" s="39" t="s">
        <v>65</v>
      </c>
      <c r="E65" s="124">
        <v>184318.81</v>
      </c>
      <c r="F65" s="107">
        <f t="shared" si="38"/>
        <v>24463.310106841858</v>
      </c>
      <c r="G65" s="107">
        <v>500000</v>
      </c>
      <c r="H65" s="107">
        <f t="shared" si="39"/>
        <v>66361.404207313026</v>
      </c>
      <c r="I65" s="108">
        <v>405000</v>
      </c>
      <c r="J65" s="107">
        <v>53752.73</v>
      </c>
      <c r="K65" s="107">
        <v>3547.02</v>
      </c>
      <c r="L65" s="107">
        <f t="shared" si="21"/>
        <v>57299.75</v>
      </c>
      <c r="M65" s="108">
        <v>0</v>
      </c>
      <c r="N65" s="108">
        <f t="shared" si="40"/>
        <v>57299.75</v>
      </c>
    </row>
    <row r="66" spans="1:14" x14ac:dyDescent="0.25">
      <c r="A66" s="14"/>
      <c r="B66" s="14"/>
      <c r="C66" s="14" t="s">
        <v>63</v>
      </c>
      <c r="D66" s="39" t="s">
        <v>64</v>
      </c>
      <c r="E66" s="124">
        <v>0</v>
      </c>
      <c r="F66" s="107">
        <f t="shared" si="38"/>
        <v>0</v>
      </c>
      <c r="G66" s="107">
        <v>10000</v>
      </c>
      <c r="H66" s="107">
        <f t="shared" si="39"/>
        <v>1327.2280841462605</v>
      </c>
      <c r="I66" s="108">
        <v>10000</v>
      </c>
      <c r="J66" s="107">
        <v>1327.22</v>
      </c>
      <c r="K66" s="107">
        <v>0</v>
      </c>
      <c r="L66" s="107">
        <f t="shared" si="21"/>
        <v>1327.22</v>
      </c>
      <c r="M66" s="108">
        <v>0</v>
      </c>
      <c r="N66" s="108">
        <f t="shared" si="40"/>
        <v>1327.22</v>
      </c>
    </row>
    <row r="67" spans="1:14" ht="25.5" x14ac:dyDescent="0.25">
      <c r="A67" s="14"/>
      <c r="B67" s="14"/>
      <c r="C67" s="14" t="s">
        <v>66</v>
      </c>
      <c r="D67" s="15" t="s">
        <v>82</v>
      </c>
      <c r="E67" s="122">
        <v>0</v>
      </c>
      <c r="F67" s="107">
        <f t="shared" si="38"/>
        <v>0</v>
      </c>
      <c r="G67" s="107">
        <v>3000</v>
      </c>
      <c r="H67" s="107">
        <f t="shared" si="39"/>
        <v>398.16842524387812</v>
      </c>
      <c r="I67" s="108">
        <v>3000</v>
      </c>
      <c r="J67" s="107">
        <v>398.17</v>
      </c>
      <c r="K67" s="107">
        <v>0</v>
      </c>
      <c r="L67" s="107">
        <f t="shared" si="21"/>
        <v>398.17</v>
      </c>
      <c r="M67" s="108">
        <v>0</v>
      </c>
      <c r="N67" s="108">
        <f t="shared" si="40"/>
        <v>398.17</v>
      </c>
    </row>
    <row r="68" spans="1:14" ht="25.5" x14ac:dyDescent="0.25">
      <c r="A68" s="14"/>
      <c r="B68" s="14">
        <v>45</v>
      </c>
      <c r="C68" s="14"/>
      <c r="D68" s="23" t="s">
        <v>83</v>
      </c>
      <c r="E68" s="107">
        <f t="shared" ref="E68:N68" si="41">SUM(E69:E70)</f>
        <v>29625</v>
      </c>
      <c r="F68" s="107">
        <f t="shared" si="41"/>
        <v>3931.9131992832968</v>
      </c>
      <c r="G68" s="107">
        <f t="shared" si="41"/>
        <v>1205000</v>
      </c>
      <c r="H68" s="107">
        <f t="shared" si="41"/>
        <v>159930.98413962437</v>
      </c>
      <c r="I68" s="107">
        <f t="shared" si="41"/>
        <v>0</v>
      </c>
      <c r="J68" s="107">
        <f t="shared" si="41"/>
        <v>99542</v>
      </c>
      <c r="K68" s="107">
        <f t="shared" si="41"/>
        <v>100000</v>
      </c>
      <c r="L68" s="107">
        <f t="shared" si="41"/>
        <v>199542</v>
      </c>
      <c r="M68" s="107">
        <f t="shared" si="41"/>
        <v>0</v>
      </c>
      <c r="N68" s="107">
        <f t="shared" si="41"/>
        <v>199542</v>
      </c>
    </row>
    <row r="69" spans="1:14" x14ac:dyDescent="0.25">
      <c r="A69" s="14"/>
      <c r="B69" s="14"/>
      <c r="C69" s="14" t="s">
        <v>72</v>
      </c>
      <c r="D69" s="23" t="s">
        <v>20</v>
      </c>
      <c r="E69" s="107">
        <v>0</v>
      </c>
      <c r="F69" s="107">
        <v>0</v>
      </c>
      <c r="G69" s="107">
        <v>1205000</v>
      </c>
      <c r="H69" s="107">
        <f>G69/7.5345</f>
        <v>159930.98413962437</v>
      </c>
      <c r="I69" s="107">
        <v>0</v>
      </c>
      <c r="J69" s="107">
        <v>99542</v>
      </c>
      <c r="K69" s="107">
        <v>0</v>
      </c>
      <c r="L69" s="107">
        <f t="shared" si="21"/>
        <v>99542</v>
      </c>
      <c r="M69" s="108">
        <v>0</v>
      </c>
      <c r="N69" s="108">
        <f t="shared" ref="N69:N70" si="42">L69+M69</f>
        <v>99542</v>
      </c>
    </row>
    <row r="70" spans="1:14" x14ac:dyDescent="0.25">
      <c r="A70" s="14"/>
      <c r="B70" s="14"/>
      <c r="C70" s="12" t="s">
        <v>55</v>
      </c>
      <c r="D70" s="12" t="s">
        <v>65</v>
      </c>
      <c r="E70" s="119">
        <v>29625</v>
      </c>
      <c r="F70" s="107">
        <f>E70/7.5345</f>
        <v>3931.9131992832968</v>
      </c>
      <c r="G70" s="107">
        <v>0</v>
      </c>
      <c r="H70" s="107">
        <f>G70/7.5345</f>
        <v>0</v>
      </c>
      <c r="I70" s="108">
        <v>0</v>
      </c>
      <c r="J70" s="107">
        <f>I70/7.5345</f>
        <v>0</v>
      </c>
      <c r="K70" s="107">
        <v>100000</v>
      </c>
      <c r="L70" s="107">
        <f t="shared" si="21"/>
        <v>100000</v>
      </c>
      <c r="M70" s="108">
        <v>0</v>
      </c>
      <c r="N70" s="108">
        <f t="shared" si="42"/>
        <v>100000</v>
      </c>
    </row>
  </sheetData>
  <mergeCells count="7">
    <mergeCell ref="A3:N3"/>
    <mergeCell ref="A1:N1"/>
    <mergeCell ref="A33:L33"/>
    <mergeCell ref="E9:F9"/>
    <mergeCell ref="G9:H9"/>
    <mergeCell ref="A7:N7"/>
    <mergeCell ref="A5:N5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6"/>
  <sheetViews>
    <sheetView workbookViewId="0">
      <selection sqref="A1:K1"/>
    </sheetView>
  </sheetViews>
  <sheetFormatPr defaultRowHeight="15" x14ac:dyDescent="0.25"/>
  <cols>
    <col min="1" max="1" width="37.7109375" customWidth="1"/>
    <col min="2" max="6" width="15.7109375" hidden="1" customWidth="1"/>
    <col min="7" max="11" width="15.7109375" customWidth="1"/>
  </cols>
  <sheetData>
    <row r="1" spans="1:17" ht="50.25" customHeight="1" x14ac:dyDescent="0.25">
      <c r="A1" s="137" t="s">
        <v>234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28"/>
      <c r="M1" s="128"/>
      <c r="N1" s="128"/>
      <c r="O1" s="128"/>
      <c r="P1" s="128"/>
      <c r="Q1" s="128"/>
    </row>
    <row r="2" spans="1:17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7" ht="15.75" x14ac:dyDescent="0.2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7" ht="18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6"/>
    </row>
    <row r="5" spans="1:17" ht="18" customHeight="1" x14ac:dyDescent="0.25">
      <c r="A5" s="137" t="s">
        <v>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7" ht="18" x14ac:dyDescent="0.25">
      <c r="A6" s="5"/>
      <c r="B6" s="5"/>
      <c r="C6" s="5"/>
      <c r="D6" s="5"/>
      <c r="E6" s="5"/>
      <c r="F6" s="5"/>
      <c r="G6" s="5"/>
      <c r="H6" s="5"/>
      <c r="I6" s="6"/>
      <c r="J6" s="6"/>
      <c r="K6" s="6"/>
    </row>
    <row r="7" spans="1:17" ht="15.75" customHeight="1" x14ac:dyDescent="0.25">
      <c r="A7" s="137" t="s">
        <v>26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7" ht="18" x14ac:dyDescent="0.25">
      <c r="A8" s="5"/>
      <c r="B8" s="5"/>
      <c r="C8" s="5"/>
      <c r="D8" s="5"/>
      <c r="E8" s="5"/>
      <c r="F8" s="5"/>
      <c r="G8" s="5"/>
      <c r="H8" s="5"/>
      <c r="I8" s="6"/>
      <c r="J8" s="6"/>
      <c r="K8" s="6"/>
    </row>
    <row r="9" spans="1:17" ht="25.5" x14ac:dyDescent="0.25">
      <c r="A9" s="20" t="s">
        <v>27</v>
      </c>
      <c r="B9" s="19" t="s">
        <v>12</v>
      </c>
      <c r="C9" s="19" t="s">
        <v>12</v>
      </c>
      <c r="D9" s="19" t="s">
        <v>13</v>
      </c>
      <c r="E9" s="20" t="s">
        <v>13</v>
      </c>
      <c r="F9" s="20" t="s">
        <v>48</v>
      </c>
      <c r="G9" s="20" t="s">
        <v>48</v>
      </c>
      <c r="H9" s="19" t="s">
        <v>220</v>
      </c>
      <c r="I9" s="19" t="s">
        <v>221</v>
      </c>
      <c r="J9" s="20" t="s">
        <v>225</v>
      </c>
      <c r="K9" s="20" t="s">
        <v>224</v>
      </c>
    </row>
    <row r="10" spans="1:17" x14ac:dyDescent="0.25">
      <c r="A10" s="120"/>
      <c r="B10" s="121" t="s">
        <v>207</v>
      </c>
      <c r="C10" s="121" t="s">
        <v>208</v>
      </c>
      <c r="D10" s="121" t="s">
        <v>207</v>
      </c>
      <c r="E10" s="121" t="s">
        <v>208</v>
      </c>
      <c r="F10" s="121" t="s">
        <v>207</v>
      </c>
      <c r="G10" s="121" t="s">
        <v>208</v>
      </c>
      <c r="H10" s="121" t="s">
        <v>208</v>
      </c>
      <c r="I10" s="121" t="s">
        <v>208</v>
      </c>
      <c r="J10" s="121" t="s">
        <v>208</v>
      </c>
      <c r="K10" s="121" t="s">
        <v>208</v>
      </c>
    </row>
    <row r="11" spans="1:17" ht="15.75" customHeight="1" x14ac:dyDescent="0.25">
      <c r="A11" s="10" t="s">
        <v>28</v>
      </c>
      <c r="B11" s="106">
        <f>B12</f>
        <v>15942137.25</v>
      </c>
      <c r="C11" s="106">
        <f t="shared" ref="C11:K11" si="0">C12</f>
        <v>2115885.2279514233</v>
      </c>
      <c r="D11" s="106">
        <f t="shared" si="0"/>
        <v>19428606.460000001</v>
      </c>
      <c r="E11" s="106">
        <f t="shared" si="0"/>
        <v>2578619.2129537459</v>
      </c>
      <c r="F11" s="106">
        <f t="shared" si="0"/>
        <v>18748870.859999999</v>
      </c>
      <c r="G11" s="106">
        <f t="shared" si="0"/>
        <v>2587944.7699999996</v>
      </c>
      <c r="H11" s="106">
        <f t="shared" si="0"/>
        <v>121207.9</v>
      </c>
      <c r="I11" s="106">
        <f t="shared" si="0"/>
        <v>2709152.6699999995</v>
      </c>
      <c r="J11" s="106">
        <f t="shared" si="0"/>
        <v>202797.02000000002</v>
      </c>
      <c r="K11" s="106">
        <f t="shared" si="0"/>
        <v>2911949.69</v>
      </c>
    </row>
    <row r="12" spans="1:17" ht="15.75" customHeight="1" x14ac:dyDescent="0.25">
      <c r="A12" s="10" t="s">
        <v>84</v>
      </c>
      <c r="B12" s="106">
        <f>SUM(B13:B16)</f>
        <v>15942137.25</v>
      </c>
      <c r="C12" s="106">
        <f t="shared" ref="C12:K12" si="1">SUM(C13:C16)</f>
        <v>2115885.2279514233</v>
      </c>
      <c r="D12" s="106">
        <f t="shared" si="1"/>
        <v>19428606.460000001</v>
      </c>
      <c r="E12" s="106">
        <f t="shared" si="1"/>
        <v>2578619.2129537459</v>
      </c>
      <c r="F12" s="106">
        <f t="shared" si="1"/>
        <v>18748870.859999999</v>
      </c>
      <c r="G12" s="106">
        <f t="shared" si="1"/>
        <v>2587944.7699999996</v>
      </c>
      <c r="H12" s="106">
        <f t="shared" si="1"/>
        <v>121207.9</v>
      </c>
      <c r="I12" s="106">
        <f t="shared" si="1"/>
        <v>2709152.6699999995</v>
      </c>
      <c r="J12" s="106">
        <f t="shared" si="1"/>
        <v>202797.02000000002</v>
      </c>
      <c r="K12" s="106">
        <f t="shared" si="1"/>
        <v>2911949.69</v>
      </c>
    </row>
    <row r="13" spans="1:17" x14ac:dyDescent="0.25">
      <c r="A13" s="15" t="s">
        <v>85</v>
      </c>
      <c r="B13" s="107">
        <v>15369370.880000001</v>
      </c>
      <c r="C13" s="107">
        <f>B13/7.5345</f>
        <v>2039866.0667595726</v>
      </c>
      <c r="D13" s="107">
        <v>17586306.460000001</v>
      </c>
      <c r="E13" s="107">
        <f t="shared" ref="E13:E16" si="2">D13/7.5345</f>
        <v>2334103.9830114804</v>
      </c>
      <c r="F13" s="108">
        <v>17048327.829999998</v>
      </c>
      <c r="G13" s="107">
        <v>2353086.0499999998</v>
      </c>
      <c r="H13" s="107">
        <v>121207.9</v>
      </c>
      <c r="I13" s="107">
        <f>G13+H13</f>
        <v>2474293.9499999997</v>
      </c>
      <c r="J13" s="108">
        <v>13895.41</v>
      </c>
      <c r="K13" s="108">
        <f>I13+J13</f>
        <v>2488189.36</v>
      </c>
    </row>
    <row r="14" spans="1:17" x14ac:dyDescent="0.25">
      <c r="A14" s="15" t="s">
        <v>86</v>
      </c>
      <c r="B14" s="107">
        <v>572766.37</v>
      </c>
      <c r="C14" s="107">
        <f>B14/7.5345</f>
        <v>76019.161191850813</v>
      </c>
      <c r="D14" s="107">
        <v>135000</v>
      </c>
      <c r="E14" s="107">
        <f t="shared" si="2"/>
        <v>17917.579135974516</v>
      </c>
      <c r="F14" s="108">
        <v>110000</v>
      </c>
      <c r="G14" s="107">
        <v>14599.51</v>
      </c>
      <c r="H14" s="107">
        <v>0</v>
      </c>
      <c r="I14" s="107">
        <f t="shared" ref="I14:I16" si="3">G14+H14</f>
        <v>14599.51</v>
      </c>
      <c r="J14" s="108">
        <v>33747.5</v>
      </c>
      <c r="K14" s="108">
        <f t="shared" ref="K14:K16" si="4">I14+J14</f>
        <v>48347.01</v>
      </c>
    </row>
    <row r="15" spans="1:17" x14ac:dyDescent="0.25">
      <c r="A15" s="15" t="s">
        <v>214</v>
      </c>
      <c r="B15" s="107">
        <v>0</v>
      </c>
      <c r="C15" s="107">
        <v>0</v>
      </c>
      <c r="D15" s="107">
        <v>4500</v>
      </c>
      <c r="E15" s="107">
        <f t="shared" si="2"/>
        <v>597.25263786581718</v>
      </c>
      <c r="F15" s="108">
        <v>9000</v>
      </c>
      <c r="G15" s="107">
        <v>1194.5</v>
      </c>
      <c r="H15" s="107">
        <v>0</v>
      </c>
      <c r="I15" s="107">
        <f t="shared" si="3"/>
        <v>1194.5</v>
      </c>
      <c r="J15" s="108">
        <v>2.39</v>
      </c>
      <c r="K15" s="108">
        <f t="shared" si="4"/>
        <v>1196.8900000000001</v>
      </c>
    </row>
    <row r="16" spans="1:17" ht="25.5" x14ac:dyDescent="0.25">
      <c r="A16" s="127" t="s">
        <v>211</v>
      </c>
      <c r="B16" s="107">
        <v>0</v>
      </c>
      <c r="C16" s="107">
        <f>B16/7.5345</f>
        <v>0</v>
      </c>
      <c r="D16" s="107">
        <v>1702800</v>
      </c>
      <c r="E16" s="107">
        <f t="shared" si="2"/>
        <v>226000.39816842522</v>
      </c>
      <c r="F16" s="108">
        <v>1581543.03</v>
      </c>
      <c r="G16" s="107">
        <v>219064.71</v>
      </c>
      <c r="H16" s="107">
        <v>0</v>
      </c>
      <c r="I16" s="107">
        <f t="shared" si="3"/>
        <v>219064.71</v>
      </c>
      <c r="J16" s="108">
        <v>155151.72</v>
      </c>
      <c r="K16" s="108">
        <f t="shared" si="4"/>
        <v>374216.43</v>
      </c>
    </row>
  </sheetData>
  <mergeCells count="4">
    <mergeCell ref="A1:K1"/>
    <mergeCell ref="A3:K3"/>
    <mergeCell ref="A5:K5"/>
    <mergeCell ref="A7:K7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25.28515625" hidden="1" customWidth="1"/>
    <col min="7" max="9" width="25.28515625" customWidth="1"/>
  </cols>
  <sheetData>
    <row r="1" spans="1:15" ht="42" customHeight="1" x14ac:dyDescent="0.25">
      <c r="A1" s="137" t="s">
        <v>234</v>
      </c>
      <c r="B1" s="137"/>
      <c r="C1" s="137"/>
      <c r="D1" s="137"/>
      <c r="E1" s="137"/>
      <c r="F1" s="137"/>
      <c r="G1" s="137"/>
      <c r="H1" s="137"/>
      <c r="I1" s="137"/>
      <c r="J1" s="128"/>
      <c r="K1" s="128"/>
      <c r="L1" s="128"/>
      <c r="M1" s="128"/>
      <c r="N1" s="128"/>
      <c r="O1" s="128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5" ht="15.75" x14ac:dyDescent="0.25">
      <c r="A3" s="137" t="s">
        <v>33</v>
      </c>
      <c r="B3" s="137"/>
      <c r="C3" s="137"/>
      <c r="D3" s="137"/>
      <c r="E3" s="137"/>
      <c r="F3" s="137"/>
      <c r="G3" s="137"/>
      <c r="H3" s="163"/>
      <c r="I3" s="163"/>
    </row>
    <row r="4" spans="1:15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5" ht="18" customHeight="1" x14ac:dyDescent="0.25">
      <c r="A5" s="137" t="s">
        <v>29</v>
      </c>
      <c r="B5" s="144"/>
      <c r="C5" s="144"/>
      <c r="D5" s="144"/>
      <c r="E5" s="144"/>
      <c r="F5" s="144"/>
      <c r="G5" s="144"/>
      <c r="H5" s="144"/>
      <c r="I5" s="144"/>
    </row>
    <row r="6" spans="1:15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5" x14ac:dyDescent="0.25">
      <c r="A7" s="20" t="s">
        <v>16</v>
      </c>
      <c r="B7" s="19" t="s">
        <v>17</v>
      </c>
      <c r="C7" s="19" t="s">
        <v>18</v>
      </c>
      <c r="D7" s="19" t="s">
        <v>54</v>
      </c>
      <c r="E7" s="19" t="s">
        <v>12</v>
      </c>
      <c r="F7" s="20" t="s">
        <v>13</v>
      </c>
      <c r="G7" s="20" t="s">
        <v>48</v>
      </c>
      <c r="H7" s="19" t="s">
        <v>220</v>
      </c>
      <c r="I7" s="19" t="s">
        <v>221</v>
      </c>
    </row>
    <row r="8" spans="1:15" ht="25.5" x14ac:dyDescent="0.25">
      <c r="A8" s="10">
        <v>8</v>
      </c>
      <c r="B8" s="10"/>
      <c r="C8" s="10"/>
      <c r="D8" s="10" t="s">
        <v>30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</row>
    <row r="9" spans="1:15" x14ac:dyDescent="0.25">
      <c r="A9" s="10"/>
      <c r="B9" s="14">
        <v>84</v>
      </c>
      <c r="C9" s="14"/>
      <c r="D9" s="14" t="s">
        <v>37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spans="1:15" ht="25.5" x14ac:dyDescent="0.25">
      <c r="A10" s="11"/>
      <c r="B10" s="11"/>
      <c r="C10" s="12">
        <v>81</v>
      </c>
      <c r="D10" s="15" t="s">
        <v>38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15" ht="25.5" x14ac:dyDescent="0.25">
      <c r="A11" s="13">
        <v>5</v>
      </c>
      <c r="B11" s="13"/>
      <c r="C11" s="13"/>
      <c r="D11" s="22" t="s">
        <v>31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15" ht="25.5" x14ac:dyDescent="0.25">
      <c r="A12" s="14"/>
      <c r="B12" s="14">
        <v>54</v>
      </c>
      <c r="C12" s="14"/>
      <c r="D12" s="23" t="s">
        <v>39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15" x14ac:dyDescent="0.25">
      <c r="A13" s="14"/>
      <c r="B13" s="14"/>
      <c r="C13" s="12">
        <v>11</v>
      </c>
      <c r="D13" s="12" t="s">
        <v>20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15" x14ac:dyDescent="0.25">
      <c r="A14" s="14"/>
      <c r="B14" s="14"/>
      <c r="C14" s="12">
        <v>31</v>
      </c>
      <c r="D14" s="12" t="s">
        <v>40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62"/>
  <sheetViews>
    <sheetView tabSelected="1" workbookViewId="0">
      <selection activeCell="A551" sqref="A551:A562"/>
    </sheetView>
  </sheetViews>
  <sheetFormatPr defaultRowHeight="15" x14ac:dyDescent="0.25"/>
  <cols>
    <col min="1" max="1" width="22.140625" customWidth="1"/>
    <col min="2" max="2" width="32" customWidth="1"/>
    <col min="3" max="6" width="25.28515625" hidden="1" customWidth="1"/>
    <col min="7" max="7" width="19.85546875" hidden="1" customWidth="1"/>
    <col min="8" max="8" width="25.28515625" customWidth="1"/>
    <col min="9" max="9" width="25.28515625" hidden="1" customWidth="1"/>
    <col min="10" max="10" width="25.28515625" customWidth="1"/>
    <col min="11" max="11" width="23.7109375" customWidth="1"/>
    <col min="12" max="12" width="21.85546875" customWidth="1"/>
  </cols>
  <sheetData>
    <row r="1" spans="1:16" ht="42" customHeight="1" x14ac:dyDescent="0.25">
      <c r="A1" s="137" t="s">
        <v>235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28"/>
      <c r="N1" s="128"/>
      <c r="O1" s="128"/>
      <c r="P1" s="128"/>
    </row>
    <row r="2" spans="1:16" ht="18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</row>
    <row r="3" spans="1:16" ht="18" customHeight="1" x14ac:dyDescent="0.25">
      <c r="A3" s="137" t="s">
        <v>32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6" ht="18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6"/>
    </row>
    <row r="5" spans="1:16" x14ac:dyDescent="0.25">
      <c r="A5" s="31" t="s">
        <v>34</v>
      </c>
      <c r="B5" s="19" t="s">
        <v>35</v>
      </c>
      <c r="C5" s="19" t="s">
        <v>12</v>
      </c>
      <c r="D5" s="19" t="s">
        <v>12</v>
      </c>
      <c r="E5" s="20" t="s">
        <v>13</v>
      </c>
      <c r="F5" s="20" t="s">
        <v>13</v>
      </c>
      <c r="G5" s="20" t="s">
        <v>48</v>
      </c>
      <c r="H5" s="20" t="s">
        <v>48</v>
      </c>
      <c r="I5" s="19" t="s">
        <v>220</v>
      </c>
      <c r="J5" s="19" t="s">
        <v>221</v>
      </c>
      <c r="K5" s="19" t="s">
        <v>225</v>
      </c>
      <c r="L5" s="19" t="s">
        <v>224</v>
      </c>
    </row>
    <row r="6" spans="1:16" x14ac:dyDescent="0.25">
      <c r="A6" s="126"/>
      <c r="B6" s="121"/>
      <c r="C6" s="121" t="s">
        <v>207</v>
      </c>
      <c r="D6" s="121" t="s">
        <v>208</v>
      </c>
      <c r="E6" s="121" t="s">
        <v>207</v>
      </c>
      <c r="F6" s="121" t="s">
        <v>208</v>
      </c>
      <c r="G6" s="121" t="s">
        <v>207</v>
      </c>
      <c r="H6" s="121" t="s">
        <v>208</v>
      </c>
      <c r="I6" s="121" t="s">
        <v>208</v>
      </c>
      <c r="J6" s="121" t="s">
        <v>208</v>
      </c>
      <c r="K6" s="121"/>
      <c r="L6" s="121" t="s">
        <v>208</v>
      </c>
    </row>
    <row r="7" spans="1:16" x14ac:dyDescent="0.25">
      <c r="A7" s="92" t="s">
        <v>132</v>
      </c>
      <c r="B7" s="93" t="s">
        <v>133</v>
      </c>
      <c r="C7" s="116">
        <f t="shared" ref="C7:G14" si="0">C8</f>
        <v>72071.94</v>
      </c>
      <c r="D7" s="116">
        <f t="shared" si="0"/>
        <v>9565.5902846904246</v>
      </c>
      <c r="E7" s="116">
        <f t="shared" si="0"/>
        <v>59725.87</v>
      </c>
      <c r="F7" s="116">
        <f t="shared" si="0"/>
        <v>7926.985201406862</v>
      </c>
      <c r="G7" s="116">
        <f t="shared" si="0"/>
        <v>65000</v>
      </c>
      <c r="H7" s="116">
        <f t="shared" ref="E7:L14" si="1">H8</f>
        <v>8626.9825469506923</v>
      </c>
      <c r="I7" s="116">
        <f t="shared" si="1"/>
        <v>0</v>
      </c>
      <c r="J7" s="116">
        <f t="shared" si="1"/>
        <v>8626.9825469506923</v>
      </c>
      <c r="K7" s="116">
        <f t="shared" si="1"/>
        <v>528.46</v>
      </c>
      <c r="L7" s="116">
        <f t="shared" si="1"/>
        <v>9155.4425469506932</v>
      </c>
    </row>
    <row r="8" spans="1:16" x14ac:dyDescent="0.25">
      <c r="A8" s="90" t="s">
        <v>134</v>
      </c>
      <c r="B8" s="91" t="s">
        <v>135</v>
      </c>
      <c r="C8" s="117">
        <f t="shared" si="0"/>
        <v>72071.94</v>
      </c>
      <c r="D8" s="117">
        <f t="shared" si="0"/>
        <v>9565.5902846904246</v>
      </c>
      <c r="E8" s="117">
        <f t="shared" si="0"/>
        <v>59725.87</v>
      </c>
      <c r="F8" s="117">
        <f t="shared" si="0"/>
        <v>7926.985201406862</v>
      </c>
      <c r="G8" s="117">
        <f t="shared" si="0"/>
        <v>65000</v>
      </c>
      <c r="H8" s="117">
        <f t="shared" si="1"/>
        <v>8626.9825469506923</v>
      </c>
      <c r="I8" s="117">
        <f t="shared" si="1"/>
        <v>0</v>
      </c>
      <c r="J8" s="117">
        <f t="shared" si="1"/>
        <v>8626.9825469506923</v>
      </c>
      <c r="K8" s="117">
        <f t="shared" si="1"/>
        <v>528.46</v>
      </c>
      <c r="L8" s="117">
        <f t="shared" si="1"/>
        <v>9155.4425469506932</v>
      </c>
    </row>
    <row r="9" spans="1:16" ht="25.5" x14ac:dyDescent="0.25">
      <c r="A9" s="97" t="s">
        <v>87</v>
      </c>
      <c r="B9" s="98" t="s">
        <v>88</v>
      </c>
      <c r="C9" s="111">
        <f t="shared" si="0"/>
        <v>72071.94</v>
      </c>
      <c r="D9" s="111">
        <f t="shared" si="0"/>
        <v>9565.5902846904246</v>
      </c>
      <c r="E9" s="111">
        <f t="shared" si="0"/>
        <v>59725.87</v>
      </c>
      <c r="F9" s="111">
        <f t="shared" si="0"/>
        <v>7926.985201406862</v>
      </c>
      <c r="G9" s="111">
        <f t="shared" si="0"/>
        <v>65000</v>
      </c>
      <c r="H9" s="111">
        <f t="shared" si="1"/>
        <v>8626.9825469506923</v>
      </c>
      <c r="I9" s="111">
        <f t="shared" si="1"/>
        <v>0</v>
      </c>
      <c r="J9" s="111">
        <f t="shared" si="1"/>
        <v>8626.9825469506923</v>
      </c>
      <c r="K9" s="111">
        <f t="shared" si="1"/>
        <v>528.46</v>
      </c>
      <c r="L9" s="111">
        <f t="shared" si="1"/>
        <v>9155.4425469506932</v>
      </c>
    </row>
    <row r="10" spans="1:16" ht="38.25" x14ac:dyDescent="0.25">
      <c r="A10" s="101" t="s">
        <v>89</v>
      </c>
      <c r="B10" s="102" t="s">
        <v>90</v>
      </c>
      <c r="C10" s="112">
        <f t="shared" si="0"/>
        <v>72071.94</v>
      </c>
      <c r="D10" s="112">
        <f t="shared" si="0"/>
        <v>9565.5902846904246</v>
      </c>
      <c r="E10" s="112">
        <f t="shared" si="0"/>
        <v>59725.87</v>
      </c>
      <c r="F10" s="112">
        <f t="shared" si="0"/>
        <v>7926.985201406862</v>
      </c>
      <c r="G10" s="112">
        <f t="shared" si="0"/>
        <v>65000</v>
      </c>
      <c r="H10" s="112">
        <f t="shared" si="1"/>
        <v>8626.9825469506923</v>
      </c>
      <c r="I10" s="112">
        <f t="shared" si="1"/>
        <v>0</v>
      </c>
      <c r="J10" s="112">
        <f t="shared" si="1"/>
        <v>8626.9825469506923</v>
      </c>
      <c r="K10" s="112">
        <f t="shared" si="1"/>
        <v>528.46</v>
      </c>
      <c r="L10" s="112">
        <f t="shared" si="1"/>
        <v>9155.4425469506932</v>
      </c>
    </row>
    <row r="11" spans="1:16" x14ac:dyDescent="0.25">
      <c r="A11" s="103" t="s">
        <v>68</v>
      </c>
      <c r="B11" s="104" t="s">
        <v>91</v>
      </c>
      <c r="C11" s="113">
        <f t="shared" si="0"/>
        <v>72071.94</v>
      </c>
      <c r="D11" s="113">
        <f t="shared" si="0"/>
        <v>9565.5902846904246</v>
      </c>
      <c r="E11" s="113">
        <f t="shared" si="1"/>
        <v>59725.87</v>
      </c>
      <c r="F11" s="113">
        <f t="shared" si="1"/>
        <v>7926.985201406862</v>
      </c>
      <c r="G11" s="113">
        <f t="shared" si="1"/>
        <v>65000</v>
      </c>
      <c r="H11" s="113">
        <f t="shared" si="1"/>
        <v>8626.9825469506923</v>
      </c>
      <c r="I11" s="113">
        <f t="shared" si="1"/>
        <v>0</v>
      </c>
      <c r="J11" s="113">
        <f t="shared" si="1"/>
        <v>8626.9825469506923</v>
      </c>
      <c r="K11" s="113">
        <f t="shared" si="1"/>
        <v>528.46</v>
      </c>
      <c r="L11" s="113">
        <f t="shared" si="1"/>
        <v>9155.4425469506932</v>
      </c>
    </row>
    <row r="12" spans="1:16" x14ac:dyDescent="0.25">
      <c r="A12" s="54">
        <v>3</v>
      </c>
      <c r="B12" s="41" t="s">
        <v>21</v>
      </c>
      <c r="C12" s="114">
        <f t="shared" si="0"/>
        <v>72071.94</v>
      </c>
      <c r="D12" s="114">
        <f t="shared" si="0"/>
        <v>9565.5902846904246</v>
      </c>
      <c r="E12" s="114">
        <f t="shared" si="0"/>
        <v>59725.87</v>
      </c>
      <c r="F12" s="114">
        <f t="shared" si="0"/>
        <v>7926.985201406862</v>
      </c>
      <c r="G12" s="114">
        <f t="shared" si="0"/>
        <v>65000</v>
      </c>
      <c r="H12" s="114">
        <f t="shared" si="1"/>
        <v>8626.9825469506923</v>
      </c>
      <c r="I12" s="114">
        <f t="shared" si="1"/>
        <v>0</v>
      </c>
      <c r="J12" s="114">
        <f t="shared" si="1"/>
        <v>8626.9825469506923</v>
      </c>
      <c r="K12" s="114">
        <f t="shared" si="1"/>
        <v>528.46</v>
      </c>
      <c r="L12" s="114">
        <f t="shared" si="1"/>
        <v>9155.4425469506932</v>
      </c>
    </row>
    <row r="13" spans="1:16" x14ac:dyDescent="0.25">
      <c r="A13" s="55">
        <v>32</v>
      </c>
      <c r="B13" s="42" t="s">
        <v>36</v>
      </c>
      <c r="C13" s="115">
        <f t="shared" si="0"/>
        <v>72071.94</v>
      </c>
      <c r="D13" s="115">
        <f t="shared" si="0"/>
        <v>9565.5902846904246</v>
      </c>
      <c r="E13" s="115">
        <f t="shared" si="0"/>
        <v>59725.87</v>
      </c>
      <c r="F13" s="115">
        <f t="shared" si="0"/>
        <v>7926.985201406862</v>
      </c>
      <c r="G13" s="115">
        <f t="shared" si="0"/>
        <v>65000</v>
      </c>
      <c r="H13" s="115">
        <f t="shared" si="1"/>
        <v>8626.9825469506923</v>
      </c>
      <c r="I13" s="115">
        <f t="shared" si="1"/>
        <v>0</v>
      </c>
      <c r="J13" s="115">
        <f t="shared" si="1"/>
        <v>8626.9825469506923</v>
      </c>
      <c r="K13" s="115">
        <f t="shared" si="1"/>
        <v>528.46</v>
      </c>
      <c r="L13" s="115">
        <f t="shared" si="1"/>
        <v>9155.4425469506932</v>
      </c>
    </row>
    <row r="14" spans="1:16" hidden="1" x14ac:dyDescent="0.25">
      <c r="A14" s="56">
        <v>322</v>
      </c>
      <c r="B14" s="43" t="s">
        <v>92</v>
      </c>
      <c r="C14" s="106">
        <f t="shared" si="0"/>
        <v>72071.94</v>
      </c>
      <c r="D14" s="106">
        <f t="shared" si="0"/>
        <v>9565.5902846904246</v>
      </c>
      <c r="E14" s="106">
        <f t="shared" si="0"/>
        <v>59725.87</v>
      </c>
      <c r="F14" s="106">
        <f t="shared" si="0"/>
        <v>7926.985201406862</v>
      </c>
      <c r="G14" s="106">
        <f t="shared" si="0"/>
        <v>65000</v>
      </c>
      <c r="H14" s="106">
        <f t="shared" si="1"/>
        <v>8626.9825469506923</v>
      </c>
      <c r="I14" s="106">
        <f t="shared" si="1"/>
        <v>0</v>
      </c>
      <c r="J14" s="106">
        <f t="shared" si="1"/>
        <v>8626.9825469506923</v>
      </c>
      <c r="K14" s="106">
        <f t="shared" si="1"/>
        <v>528.46</v>
      </c>
      <c r="L14" s="106">
        <f t="shared" si="1"/>
        <v>9155.4425469506932</v>
      </c>
    </row>
    <row r="15" spans="1:16" hidden="1" x14ac:dyDescent="0.25">
      <c r="A15" s="51">
        <v>3222</v>
      </c>
      <c r="B15" s="44" t="s">
        <v>93</v>
      </c>
      <c r="C15" s="107">
        <v>72071.94</v>
      </c>
      <c r="D15" s="107">
        <f>C15/7.5345</f>
        <v>9565.5902846904246</v>
      </c>
      <c r="E15" s="108">
        <v>59725.87</v>
      </c>
      <c r="F15" s="107">
        <f>E15/7.5345</f>
        <v>7926.985201406862</v>
      </c>
      <c r="G15" s="107">
        <v>65000</v>
      </c>
      <c r="H15" s="108">
        <f>G15/7.5345</f>
        <v>8626.9825469506923</v>
      </c>
      <c r="I15" s="108">
        <v>0</v>
      </c>
      <c r="J15" s="109">
        <f>H15+I15</f>
        <v>8626.9825469506923</v>
      </c>
      <c r="K15" s="109">
        <v>528.46</v>
      </c>
      <c r="L15" s="109">
        <f>J15+K15</f>
        <v>9155.4425469506932</v>
      </c>
    </row>
    <row r="16" spans="1:16" x14ac:dyDescent="0.25">
      <c r="A16" s="94" t="s">
        <v>136</v>
      </c>
      <c r="B16" s="93" t="s">
        <v>137</v>
      </c>
      <c r="C16" s="118">
        <f>C17+C31</f>
        <v>593288.46</v>
      </c>
      <c r="D16" s="118">
        <f t="shared" ref="D16:G16" si="2">D17+D31</f>
        <v>78742.910611188534</v>
      </c>
      <c r="E16" s="118">
        <f t="shared" si="2"/>
        <v>2993288.46</v>
      </c>
      <c r="F16" s="118">
        <f t="shared" si="2"/>
        <v>238010.2807087398</v>
      </c>
      <c r="G16" s="118">
        <f t="shared" si="2"/>
        <v>1324577.83</v>
      </c>
      <c r="H16" s="118">
        <f t="shared" ref="H16:L16" si="3">H17+H31</f>
        <v>175801.59</v>
      </c>
      <c r="I16" s="118">
        <f t="shared" si="3"/>
        <v>0</v>
      </c>
      <c r="J16" s="118">
        <f t="shared" si="3"/>
        <v>175801.58804499303</v>
      </c>
      <c r="K16" s="118">
        <f t="shared" si="3"/>
        <v>13895.41</v>
      </c>
      <c r="L16" s="118">
        <f t="shared" si="3"/>
        <v>189696.99853540381</v>
      </c>
    </row>
    <row r="17" spans="1:12" x14ac:dyDescent="0.25">
      <c r="A17" s="90" t="s">
        <v>138</v>
      </c>
      <c r="B17" s="90" t="s">
        <v>139</v>
      </c>
      <c r="C17" s="110">
        <f t="shared" ref="C17:G29" si="4">C18</f>
        <v>0</v>
      </c>
      <c r="D17" s="110">
        <f t="shared" si="4"/>
        <v>0</v>
      </c>
      <c r="E17" s="110">
        <f t="shared" si="4"/>
        <v>2400000</v>
      </c>
      <c r="F17" s="110">
        <f t="shared" si="4"/>
        <v>159267.37009755126</v>
      </c>
      <c r="G17" s="110">
        <f t="shared" si="4"/>
        <v>750000</v>
      </c>
      <c r="H17" s="110">
        <f t="shared" ref="H17:L29" si="5">H18</f>
        <v>99542</v>
      </c>
      <c r="I17" s="110">
        <f t="shared" si="5"/>
        <v>0</v>
      </c>
      <c r="J17" s="110">
        <f t="shared" si="5"/>
        <v>99542</v>
      </c>
      <c r="K17" s="110">
        <f t="shared" si="5"/>
        <v>0</v>
      </c>
      <c r="L17" s="110">
        <f t="shared" si="5"/>
        <v>99542</v>
      </c>
    </row>
    <row r="18" spans="1:12" ht="26.25" x14ac:dyDescent="0.25">
      <c r="A18" s="99" t="s">
        <v>87</v>
      </c>
      <c r="B18" s="100" t="s">
        <v>94</v>
      </c>
      <c r="C18" s="111">
        <f t="shared" si="4"/>
        <v>0</v>
      </c>
      <c r="D18" s="111">
        <f>D19+D25</f>
        <v>0</v>
      </c>
      <c r="E18" s="111">
        <f t="shared" ref="E18:L18" si="6">E19+E25</f>
        <v>2400000</v>
      </c>
      <c r="F18" s="111">
        <f t="shared" si="6"/>
        <v>159267.37009755126</v>
      </c>
      <c r="G18" s="111">
        <f t="shared" si="6"/>
        <v>750000</v>
      </c>
      <c r="H18" s="111">
        <f t="shared" si="6"/>
        <v>99542</v>
      </c>
      <c r="I18" s="111">
        <f t="shared" si="6"/>
        <v>0</v>
      </c>
      <c r="J18" s="111">
        <f t="shared" si="6"/>
        <v>99542</v>
      </c>
      <c r="K18" s="111">
        <f t="shared" si="6"/>
        <v>0</v>
      </c>
      <c r="L18" s="111">
        <f t="shared" si="6"/>
        <v>99542</v>
      </c>
    </row>
    <row r="19" spans="1:12" ht="26.25" x14ac:dyDescent="0.25">
      <c r="A19" s="53" t="s">
        <v>95</v>
      </c>
      <c r="B19" s="61" t="s">
        <v>96</v>
      </c>
      <c r="C19" s="112">
        <f t="shared" si="4"/>
        <v>0</v>
      </c>
      <c r="D19" s="112">
        <f t="shared" si="4"/>
        <v>0</v>
      </c>
      <c r="E19" s="112">
        <f t="shared" si="4"/>
        <v>1200000</v>
      </c>
      <c r="F19" s="112">
        <f t="shared" si="4"/>
        <v>159267.37009755126</v>
      </c>
      <c r="G19" s="112">
        <f t="shared" si="4"/>
        <v>0</v>
      </c>
      <c r="H19" s="112">
        <f t="shared" si="5"/>
        <v>0</v>
      </c>
      <c r="I19" s="112">
        <f t="shared" si="5"/>
        <v>0</v>
      </c>
      <c r="J19" s="112">
        <f t="shared" si="5"/>
        <v>0</v>
      </c>
      <c r="K19" s="112">
        <f t="shared" si="5"/>
        <v>0</v>
      </c>
      <c r="L19" s="112">
        <f t="shared" si="5"/>
        <v>0</v>
      </c>
    </row>
    <row r="20" spans="1:12" x14ac:dyDescent="0.25">
      <c r="A20" s="73" t="s">
        <v>72</v>
      </c>
      <c r="B20" s="86" t="s">
        <v>20</v>
      </c>
      <c r="C20" s="113">
        <f t="shared" si="4"/>
        <v>0</v>
      </c>
      <c r="D20" s="113">
        <f t="shared" si="4"/>
        <v>0</v>
      </c>
      <c r="E20" s="113">
        <f t="shared" si="4"/>
        <v>1200000</v>
      </c>
      <c r="F20" s="113">
        <f t="shared" si="4"/>
        <v>159267.37009755126</v>
      </c>
      <c r="G20" s="113">
        <f t="shared" si="4"/>
        <v>0</v>
      </c>
      <c r="H20" s="113">
        <f t="shared" si="5"/>
        <v>0</v>
      </c>
      <c r="I20" s="113">
        <f t="shared" si="5"/>
        <v>0</v>
      </c>
      <c r="J20" s="113">
        <f t="shared" si="5"/>
        <v>0</v>
      </c>
      <c r="K20" s="113">
        <f t="shared" si="5"/>
        <v>0</v>
      </c>
      <c r="L20" s="113">
        <f t="shared" si="5"/>
        <v>0</v>
      </c>
    </row>
    <row r="21" spans="1:12" ht="26.25" x14ac:dyDescent="0.25">
      <c r="A21" s="45">
        <v>4</v>
      </c>
      <c r="B21" s="46" t="s">
        <v>25</v>
      </c>
      <c r="C21" s="114">
        <f t="shared" si="4"/>
        <v>0</v>
      </c>
      <c r="D21" s="114">
        <f t="shared" si="4"/>
        <v>0</v>
      </c>
      <c r="E21" s="114">
        <f t="shared" si="4"/>
        <v>1200000</v>
      </c>
      <c r="F21" s="114">
        <f t="shared" si="4"/>
        <v>159267.37009755126</v>
      </c>
      <c r="G21" s="114">
        <f t="shared" si="4"/>
        <v>0</v>
      </c>
      <c r="H21" s="114">
        <f t="shared" si="5"/>
        <v>0</v>
      </c>
      <c r="I21" s="114">
        <f t="shared" si="5"/>
        <v>0</v>
      </c>
      <c r="J21" s="114">
        <f t="shared" si="5"/>
        <v>0</v>
      </c>
      <c r="K21" s="114">
        <f t="shared" si="5"/>
        <v>0</v>
      </c>
      <c r="L21" s="114">
        <f t="shared" si="5"/>
        <v>0</v>
      </c>
    </row>
    <row r="22" spans="1:12" ht="26.25" x14ac:dyDescent="0.25">
      <c r="A22" s="47">
        <v>45</v>
      </c>
      <c r="B22" s="48" t="s">
        <v>83</v>
      </c>
      <c r="C22" s="115">
        <f t="shared" si="4"/>
        <v>0</v>
      </c>
      <c r="D22" s="115">
        <f t="shared" si="4"/>
        <v>0</v>
      </c>
      <c r="E22" s="115">
        <f t="shared" si="4"/>
        <v>1200000</v>
      </c>
      <c r="F22" s="115">
        <f t="shared" si="4"/>
        <v>159267.37009755126</v>
      </c>
      <c r="G22" s="115">
        <f t="shared" si="4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</row>
    <row r="23" spans="1:12" ht="26.25" hidden="1" x14ac:dyDescent="0.25">
      <c r="A23" s="49">
        <v>451</v>
      </c>
      <c r="B23" s="50" t="s">
        <v>97</v>
      </c>
      <c r="C23" s="106">
        <f t="shared" si="4"/>
        <v>0</v>
      </c>
      <c r="D23" s="106">
        <f t="shared" si="4"/>
        <v>0</v>
      </c>
      <c r="E23" s="106">
        <f t="shared" si="4"/>
        <v>1200000</v>
      </c>
      <c r="F23" s="106">
        <f t="shared" si="4"/>
        <v>159267.37009755126</v>
      </c>
      <c r="G23" s="106">
        <f t="shared" si="4"/>
        <v>0</v>
      </c>
      <c r="H23" s="106">
        <f t="shared" si="5"/>
        <v>0</v>
      </c>
      <c r="I23" s="106">
        <f t="shared" si="5"/>
        <v>0</v>
      </c>
      <c r="J23" s="106">
        <f t="shared" si="5"/>
        <v>0</v>
      </c>
      <c r="K23" s="106">
        <f t="shared" si="5"/>
        <v>0</v>
      </c>
      <c r="L23" s="106">
        <f t="shared" si="5"/>
        <v>0</v>
      </c>
    </row>
    <row r="24" spans="1:12" ht="26.25" hidden="1" x14ac:dyDescent="0.25">
      <c r="A24" s="51">
        <v>4511</v>
      </c>
      <c r="B24" s="44" t="s">
        <v>97</v>
      </c>
      <c r="C24" s="107">
        <v>0</v>
      </c>
      <c r="D24" s="107">
        <f>C24/7.5345</f>
        <v>0</v>
      </c>
      <c r="E24" s="108">
        <v>1200000</v>
      </c>
      <c r="F24" s="107">
        <f>E24/7.5345</f>
        <v>159267.37009755126</v>
      </c>
      <c r="G24" s="107">
        <v>0</v>
      </c>
      <c r="H24" s="108">
        <f>G24/7.5345</f>
        <v>0</v>
      </c>
      <c r="I24" s="108">
        <v>0</v>
      </c>
      <c r="J24" s="109">
        <f>H24+I24</f>
        <v>0</v>
      </c>
      <c r="K24" s="109">
        <v>0</v>
      </c>
      <c r="L24" s="109">
        <f>J24+K24</f>
        <v>0</v>
      </c>
    </row>
    <row r="25" spans="1:12" ht="26.25" x14ac:dyDescent="0.25">
      <c r="A25" s="53" t="s">
        <v>218</v>
      </c>
      <c r="B25" s="61" t="s">
        <v>219</v>
      </c>
      <c r="C25" s="112">
        <f t="shared" si="4"/>
        <v>0</v>
      </c>
      <c r="D25" s="112">
        <f t="shared" si="4"/>
        <v>0</v>
      </c>
      <c r="E25" s="112">
        <f t="shared" si="4"/>
        <v>1200000</v>
      </c>
      <c r="F25" s="112">
        <f t="shared" si="4"/>
        <v>0</v>
      </c>
      <c r="G25" s="112">
        <f t="shared" si="4"/>
        <v>750000</v>
      </c>
      <c r="H25" s="112">
        <f t="shared" si="5"/>
        <v>99542</v>
      </c>
      <c r="I25" s="112">
        <f t="shared" si="5"/>
        <v>0</v>
      </c>
      <c r="J25" s="112">
        <f t="shared" si="5"/>
        <v>99542</v>
      </c>
      <c r="K25" s="112">
        <f t="shared" si="5"/>
        <v>0</v>
      </c>
      <c r="L25" s="112">
        <f t="shared" si="5"/>
        <v>99542</v>
      </c>
    </row>
    <row r="26" spans="1:12" x14ac:dyDescent="0.25">
      <c r="A26" s="73" t="s">
        <v>72</v>
      </c>
      <c r="B26" s="86" t="s">
        <v>20</v>
      </c>
      <c r="C26" s="113">
        <f t="shared" si="4"/>
        <v>0</v>
      </c>
      <c r="D26" s="113">
        <f t="shared" si="4"/>
        <v>0</v>
      </c>
      <c r="E26" s="113">
        <f t="shared" si="4"/>
        <v>1200000</v>
      </c>
      <c r="F26" s="113">
        <f t="shared" si="4"/>
        <v>0</v>
      </c>
      <c r="G26" s="113">
        <f t="shared" si="4"/>
        <v>750000</v>
      </c>
      <c r="H26" s="113">
        <f t="shared" si="5"/>
        <v>99542</v>
      </c>
      <c r="I26" s="113">
        <f t="shared" si="5"/>
        <v>0</v>
      </c>
      <c r="J26" s="113">
        <f t="shared" si="5"/>
        <v>99542</v>
      </c>
      <c r="K26" s="113">
        <f t="shared" si="5"/>
        <v>0</v>
      </c>
      <c r="L26" s="113">
        <f t="shared" si="5"/>
        <v>99542</v>
      </c>
    </row>
    <row r="27" spans="1:12" ht="26.25" x14ac:dyDescent="0.25">
      <c r="A27" s="45">
        <v>4</v>
      </c>
      <c r="B27" s="46" t="s">
        <v>25</v>
      </c>
      <c r="C27" s="114">
        <f t="shared" si="4"/>
        <v>0</v>
      </c>
      <c r="D27" s="114">
        <f t="shared" si="4"/>
        <v>0</v>
      </c>
      <c r="E27" s="114">
        <f t="shared" si="4"/>
        <v>1200000</v>
      </c>
      <c r="F27" s="114">
        <f t="shared" si="4"/>
        <v>0</v>
      </c>
      <c r="G27" s="114">
        <f t="shared" si="4"/>
        <v>750000</v>
      </c>
      <c r="H27" s="114">
        <f t="shared" si="5"/>
        <v>99542</v>
      </c>
      <c r="I27" s="114">
        <f t="shared" si="5"/>
        <v>0</v>
      </c>
      <c r="J27" s="114">
        <f t="shared" si="5"/>
        <v>99542</v>
      </c>
      <c r="K27" s="114">
        <f t="shared" si="5"/>
        <v>0</v>
      </c>
      <c r="L27" s="114">
        <f t="shared" si="5"/>
        <v>99542</v>
      </c>
    </row>
    <row r="28" spans="1:12" ht="26.25" x14ac:dyDescent="0.25">
      <c r="A28" s="47">
        <v>45</v>
      </c>
      <c r="B28" s="48" t="s">
        <v>83</v>
      </c>
      <c r="C28" s="115">
        <f t="shared" si="4"/>
        <v>0</v>
      </c>
      <c r="D28" s="115">
        <f t="shared" si="4"/>
        <v>0</v>
      </c>
      <c r="E28" s="115">
        <f t="shared" si="4"/>
        <v>1200000</v>
      </c>
      <c r="F28" s="115">
        <f t="shared" si="4"/>
        <v>0</v>
      </c>
      <c r="G28" s="115">
        <f t="shared" si="4"/>
        <v>750000</v>
      </c>
      <c r="H28" s="115">
        <f t="shared" si="5"/>
        <v>99542</v>
      </c>
      <c r="I28" s="115">
        <f t="shared" si="5"/>
        <v>0</v>
      </c>
      <c r="J28" s="115">
        <f t="shared" si="5"/>
        <v>99542</v>
      </c>
      <c r="K28" s="115">
        <f t="shared" si="5"/>
        <v>0</v>
      </c>
      <c r="L28" s="115">
        <f t="shared" si="5"/>
        <v>99542</v>
      </c>
    </row>
    <row r="29" spans="1:12" ht="26.25" hidden="1" x14ac:dyDescent="0.25">
      <c r="A29" s="49">
        <v>451</v>
      </c>
      <c r="B29" s="50" t="s">
        <v>97</v>
      </c>
      <c r="C29" s="106">
        <f t="shared" si="4"/>
        <v>0</v>
      </c>
      <c r="D29" s="106">
        <f t="shared" si="4"/>
        <v>0</v>
      </c>
      <c r="E29" s="106">
        <f t="shared" si="4"/>
        <v>1200000</v>
      </c>
      <c r="F29" s="106">
        <f t="shared" si="4"/>
        <v>0</v>
      </c>
      <c r="G29" s="106">
        <f t="shared" si="4"/>
        <v>750000</v>
      </c>
      <c r="H29" s="106">
        <f t="shared" si="5"/>
        <v>99542</v>
      </c>
      <c r="I29" s="106">
        <f t="shared" si="5"/>
        <v>0</v>
      </c>
      <c r="J29" s="106">
        <f t="shared" si="5"/>
        <v>99542</v>
      </c>
      <c r="K29" s="106">
        <f t="shared" si="5"/>
        <v>0</v>
      </c>
      <c r="L29" s="106">
        <f t="shared" si="5"/>
        <v>99542</v>
      </c>
    </row>
    <row r="30" spans="1:12" ht="26.25" hidden="1" x14ac:dyDescent="0.25">
      <c r="A30" s="51">
        <v>4511</v>
      </c>
      <c r="B30" s="44" t="s">
        <v>97</v>
      </c>
      <c r="C30" s="107">
        <v>0</v>
      </c>
      <c r="D30" s="107">
        <f>C30/7.5345</f>
        <v>0</v>
      </c>
      <c r="E30" s="108">
        <v>1200000</v>
      </c>
      <c r="F30" s="107">
        <v>0</v>
      </c>
      <c r="G30" s="107">
        <v>750000</v>
      </c>
      <c r="H30" s="108">
        <v>99542</v>
      </c>
      <c r="I30" s="108">
        <v>0</v>
      </c>
      <c r="J30" s="109">
        <f>H30+I30</f>
        <v>99542</v>
      </c>
      <c r="K30" s="109">
        <v>0</v>
      </c>
      <c r="L30" s="109">
        <f>J30+K30</f>
        <v>99542</v>
      </c>
    </row>
    <row r="31" spans="1:12" ht="29.25" customHeight="1" x14ac:dyDescent="0.25">
      <c r="A31" s="58" t="s">
        <v>140</v>
      </c>
      <c r="B31" s="58" t="s">
        <v>141</v>
      </c>
      <c r="C31" s="110">
        <f>C32</f>
        <v>593288.46</v>
      </c>
      <c r="D31" s="110">
        <f t="shared" ref="D31:G31" si="7">D32</f>
        <v>78742.910611188534</v>
      </c>
      <c r="E31" s="110">
        <f t="shared" si="7"/>
        <v>593288.46</v>
      </c>
      <c r="F31" s="110">
        <f t="shared" si="7"/>
        <v>78742.910611188534</v>
      </c>
      <c r="G31" s="110">
        <f t="shared" si="7"/>
        <v>574577.82999999996</v>
      </c>
      <c r="H31" s="110">
        <f t="shared" ref="H31:L31" si="8">H32</f>
        <v>76259.59</v>
      </c>
      <c r="I31" s="110">
        <f t="shared" si="8"/>
        <v>0</v>
      </c>
      <c r="J31" s="110">
        <f t="shared" si="8"/>
        <v>76259.588044993026</v>
      </c>
      <c r="K31" s="110">
        <f t="shared" si="8"/>
        <v>13895.41</v>
      </c>
      <c r="L31" s="110">
        <f t="shared" si="8"/>
        <v>90154.998535403807</v>
      </c>
    </row>
    <row r="32" spans="1:12" ht="39" x14ac:dyDescent="0.25">
      <c r="A32" s="99" t="s">
        <v>87</v>
      </c>
      <c r="B32" s="100" t="s">
        <v>98</v>
      </c>
      <c r="C32" s="111">
        <f>C39+C70</f>
        <v>593288.46</v>
      </c>
      <c r="D32" s="111">
        <f t="shared" ref="D32:G32" si="9">D39+D70</f>
        <v>78742.910611188534</v>
      </c>
      <c r="E32" s="111">
        <f t="shared" si="9"/>
        <v>593288.46</v>
      </c>
      <c r="F32" s="111">
        <f t="shared" si="9"/>
        <v>78742.910611188534</v>
      </c>
      <c r="G32" s="111">
        <f t="shared" si="9"/>
        <v>574577.82999999996</v>
      </c>
      <c r="H32" s="111">
        <v>76259.59</v>
      </c>
      <c r="I32" s="111">
        <f t="shared" ref="I32" si="10">I39+I70</f>
        <v>0</v>
      </c>
      <c r="J32" s="111">
        <f>J33+J39+J70</f>
        <v>76259.588044993026</v>
      </c>
      <c r="K32" s="111">
        <f t="shared" ref="K32:L32" si="11">K33+K39+K70</f>
        <v>13895.41</v>
      </c>
      <c r="L32" s="111">
        <f t="shared" si="11"/>
        <v>90154.998535403807</v>
      </c>
    </row>
    <row r="33" spans="1:12" x14ac:dyDescent="0.25">
      <c r="A33" s="52" t="s">
        <v>227</v>
      </c>
      <c r="B33" s="61" t="s">
        <v>226</v>
      </c>
      <c r="C33" s="112"/>
      <c r="D33" s="112"/>
      <c r="E33" s="112"/>
      <c r="F33" s="112"/>
      <c r="G33" s="112"/>
      <c r="H33" s="112">
        <f>H34</f>
        <v>0</v>
      </c>
      <c r="I33" s="112">
        <f t="shared" ref="I33:L33" si="12">I34</f>
        <v>0</v>
      </c>
      <c r="J33" s="112">
        <f t="shared" si="12"/>
        <v>0</v>
      </c>
      <c r="K33" s="112">
        <f t="shared" si="12"/>
        <v>4281</v>
      </c>
      <c r="L33" s="112">
        <f t="shared" si="12"/>
        <v>4281</v>
      </c>
    </row>
    <row r="34" spans="1:12" x14ac:dyDescent="0.25">
      <c r="A34" s="73" t="s">
        <v>72</v>
      </c>
      <c r="B34" s="86" t="s">
        <v>20</v>
      </c>
      <c r="C34" s="111"/>
      <c r="D34" s="111"/>
      <c r="E34" s="111"/>
      <c r="F34" s="111"/>
      <c r="G34" s="111"/>
      <c r="H34" s="113">
        <f>H35</f>
        <v>0</v>
      </c>
      <c r="I34" s="113">
        <f t="shared" ref="I34:L34" si="13">I35</f>
        <v>0</v>
      </c>
      <c r="J34" s="113">
        <f t="shared" si="13"/>
        <v>0</v>
      </c>
      <c r="K34" s="113">
        <f t="shared" si="13"/>
        <v>4281</v>
      </c>
      <c r="L34" s="113">
        <f t="shared" si="13"/>
        <v>4281</v>
      </c>
    </row>
    <row r="35" spans="1:12" x14ac:dyDescent="0.25">
      <c r="A35" s="45">
        <v>3</v>
      </c>
      <c r="B35" s="57" t="s">
        <v>21</v>
      </c>
      <c r="C35" s="111"/>
      <c r="D35" s="111"/>
      <c r="E35" s="111"/>
      <c r="F35" s="111"/>
      <c r="G35" s="111"/>
      <c r="H35" s="114">
        <f>H36</f>
        <v>0</v>
      </c>
      <c r="I35" s="114">
        <f t="shared" ref="I35:L35" si="14">I36</f>
        <v>0</v>
      </c>
      <c r="J35" s="114">
        <f t="shared" si="14"/>
        <v>0</v>
      </c>
      <c r="K35" s="114">
        <f t="shared" si="14"/>
        <v>4281</v>
      </c>
      <c r="L35" s="114">
        <f t="shared" si="14"/>
        <v>4281</v>
      </c>
    </row>
    <row r="36" spans="1:12" x14ac:dyDescent="0.25">
      <c r="A36" s="47">
        <v>32</v>
      </c>
      <c r="B36" s="48" t="s">
        <v>36</v>
      </c>
      <c r="C36" s="111"/>
      <c r="D36" s="111"/>
      <c r="E36" s="111"/>
      <c r="F36" s="111"/>
      <c r="G36" s="111"/>
      <c r="H36" s="115">
        <f>H37</f>
        <v>0</v>
      </c>
      <c r="I36" s="115">
        <f t="shared" ref="I36:L36" si="15">I37</f>
        <v>0</v>
      </c>
      <c r="J36" s="115">
        <f t="shared" si="15"/>
        <v>0</v>
      </c>
      <c r="K36" s="115">
        <f t="shared" si="15"/>
        <v>4281</v>
      </c>
      <c r="L36" s="115">
        <f t="shared" si="15"/>
        <v>4281</v>
      </c>
    </row>
    <row r="37" spans="1:12" hidden="1" x14ac:dyDescent="0.25">
      <c r="A37" s="49">
        <v>322</v>
      </c>
      <c r="B37" s="50" t="s">
        <v>92</v>
      </c>
      <c r="C37" s="111"/>
      <c r="D37" s="111"/>
      <c r="E37" s="111"/>
      <c r="F37" s="111"/>
      <c r="G37" s="111"/>
      <c r="H37" s="131">
        <f>H38</f>
        <v>0</v>
      </c>
      <c r="I37" s="131">
        <f t="shared" ref="I37:L37" si="16">I38</f>
        <v>0</v>
      </c>
      <c r="J37" s="131">
        <f t="shared" si="16"/>
        <v>0</v>
      </c>
      <c r="K37" s="131">
        <f t="shared" si="16"/>
        <v>4281</v>
      </c>
      <c r="L37" s="131">
        <f t="shared" si="16"/>
        <v>4281</v>
      </c>
    </row>
    <row r="38" spans="1:12" hidden="1" x14ac:dyDescent="0.25">
      <c r="A38" s="51">
        <v>3223</v>
      </c>
      <c r="B38" s="44" t="s">
        <v>105</v>
      </c>
      <c r="C38" s="111"/>
      <c r="D38" s="111"/>
      <c r="E38" s="111"/>
      <c r="F38" s="111"/>
      <c r="G38" s="111"/>
      <c r="H38" s="132">
        <v>0</v>
      </c>
      <c r="I38" s="132"/>
      <c r="J38" s="132">
        <v>0</v>
      </c>
      <c r="K38" s="132">
        <v>4281</v>
      </c>
      <c r="L38" s="109">
        <f>J38+K38</f>
        <v>4281</v>
      </c>
    </row>
    <row r="39" spans="1:12" x14ac:dyDescent="0.25">
      <c r="A39" s="52" t="s">
        <v>99</v>
      </c>
      <c r="B39" s="53" t="s">
        <v>23</v>
      </c>
      <c r="C39" s="112">
        <f>C40</f>
        <v>483900</v>
      </c>
      <c r="D39" s="112">
        <f t="shared" ref="D39:G40" si="17">D40</f>
        <v>64224.566991837542</v>
      </c>
      <c r="E39" s="112">
        <f t="shared" si="17"/>
        <v>483900</v>
      </c>
      <c r="F39" s="112">
        <f t="shared" si="17"/>
        <v>64224.56699183755</v>
      </c>
      <c r="G39" s="112">
        <f t="shared" si="17"/>
        <v>464011.25</v>
      </c>
      <c r="H39" s="112">
        <f t="shared" ref="H39:L40" si="18">H40</f>
        <v>61584.885066029587</v>
      </c>
      <c r="I39" s="112">
        <f t="shared" si="18"/>
        <v>0</v>
      </c>
      <c r="J39" s="112">
        <f t="shared" si="18"/>
        <v>61584.885196761563</v>
      </c>
      <c r="K39" s="112">
        <f t="shared" si="18"/>
        <v>9503.11</v>
      </c>
      <c r="L39" s="112">
        <f t="shared" si="18"/>
        <v>71087.995687172341</v>
      </c>
    </row>
    <row r="40" spans="1:12" x14ac:dyDescent="0.25">
      <c r="A40" s="73" t="s">
        <v>70</v>
      </c>
      <c r="B40" s="86" t="s">
        <v>79</v>
      </c>
      <c r="C40" s="113">
        <f>C41</f>
        <v>483900</v>
      </c>
      <c r="D40" s="113">
        <f t="shared" si="17"/>
        <v>64224.566991837542</v>
      </c>
      <c r="E40" s="113">
        <f t="shared" si="17"/>
        <v>483900</v>
      </c>
      <c r="F40" s="113">
        <f t="shared" si="17"/>
        <v>64224.56699183755</v>
      </c>
      <c r="G40" s="113">
        <f t="shared" si="17"/>
        <v>464011.25</v>
      </c>
      <c r="H40" s="113">
        <f t="shared" si="18"/>
        <v>61584.885066029587</v>
      </c>
      <c r="I40" s="113">
        <f t="shared" si="18"/>
        <v>0</v>
      </c>
      <c r="J40" s="113">
        <f t="shared" si="18"/>
        <v>61584.885196761563</v>
      </c>
      <c r="K40" s="113">
        <f t="shared" si="18"/>
        <v>9503.11</v>
      </c>
      <c r="L40" s="113">
        <f t="shared" si="18"/>
        <v>71087.995687172341</v>
      </c>
    </row>
    <row r="41" spans="1:12" x14ac:dyDescent="0.25">
      <c r="A41" s="45">
        <v>3</v>
      </c>
      <c r="B41" s="57" t="s">
        <v>21</v>
      </c>
      <c r="C41" s="114">
        <f>C42+C67</f>
        <v>483900</v>
      </c>
      <c r="D41" s="114">
        <f t="shared" ref="D41:G41" si="19">D42+D67</f>
        <v>64224.566991837542</v>
      </c>
      <c r="E41" s="114">
        <f t="shared" si="19"/>
        <v>483900</v>
      </c>
      <c r="F41" s="114">
        <f t="shared" si="19"/>
        <v>64224.56699183755</v>
      </c>
      <c r="G41" s="114">
        <f t="shared" si="19"/>
        <v>464011.25</v>
      </c>
      <c r="H41" s="114">
        <f t="shared" ref="H41:K41" si="20">H42+H67</f>
        <v>61584.885066029587</v>
      </c>
      <c r="I41" s="114">
        <f t="shared" si="20"/>
        <v>0</v>
      </c>
      <c r="J41" s="114">
        <f t="shared" si="20"/>
        <v>61584.885196761563</v>
      </c>
      <c r="K41" s="114">
        <f t="shared" si="20"/>
        <v>9503.11</v>
      </c>
      <c r="L41" s="114">
        <f t="shared" ref="L41" si="21">L42+L67</f>
        <v>71087.995687172341</v>
      </c>
    </row>
    <row r="42" spans="1:12" x14ac:dyDescent="0.25">
      <c r="A42" s="47">
        <v>32</v>
      </c>
      <c r="B42" s="48" t="s">
        <v>36</v>
      </c>
      <c r="C42" s="115">
        <f>C43+C47+C52+C61</f>
        <v>477900</v>
      </c>
      <c r="D42" s="115">
        <f t="shared" ref="D42:G42" si="22">D43+D47+D52+D61</f>
        <v>63428.230141349784</v>
      </c>
      <c r="E42" s="115">
        <f t="shared" si="22"/>
        <v>477900</v>
      </c>
      <c r="F42" s="115">
        <f t="shared" si="22"/>
        <v>63428.230141349792</v>
      </c>
      <c r="G42" s="115">
        <f t="shared" si="22"/>
        <v>458011.25</v>
      </c>
      <c r="H42" s="115">
        <f t="shared" ref="H42:K42" si="23">H43+H47+H52+H61</f>
        <v>60788.54506602959</v>
      </c>
      <c r="I42" s="115">
        <f t="shared" si="23"/>
        <v>0</v>
      </c>
      <c r="J42" s="115">
        <f t="shared" si="23"/>
        <v>60788.545196761566</v>
      </c>
      <c r="K42" s="115">
        <f t="shared" si="23"/>
        <v>9599.4500000000007</v>
      </c>
      <c r="L42" s="115">
        <f t="shared" ref="L42" si="24">L43+L47+L52+L61</f>
        <v>70387.995687172341</v>
      </c>
    </row>
    <row r="43" spans="1:12" hidden="1" x14ac:dyDescent="0.25">
      <c r="A43" s="49">
        <v>321</v>
      </c>
      <c r="B43" s="50" t="s">
        <v>100</v>
      </c>
      <c r="C43" s="106">
        <f>SUM(C44:C46)</f>
        <v>13608</v>
      </c>
      <c r="D43" s="106">
        <f t="shared" ref="D43:G43" si="25">SUM(D44:D46)</f>
        <v>1806.0919769062311</v>
      </c>
      <c r="E43" s="106">
        <f t="shared" si="25"/>
        <v>13608</v>
      </c>
      <c r="F43" s="106">
        <f t="shared" si="25"/>
        <v>1806.0919769062316</v>
      </c>
      <c r="G43" s="106">
        <f t="shared" si="25"/>
        <v>19608</v>
      </c>
      <c r="H43" s="106">
        <f t="shared" ref="H43:K43" si="26">SUM(H44:H46)</f>
        <v>2602.4288273939878</v>
      </c>
      <c r="I43" s="106">
        <f t="shared" si="26"/>
        <v>0</v>
      </c>
      <c r="J43" s="106">
        <f t="shared" si="26"/>
        <v>2602.429509589223</v>
      </c>
      <c r="K43" s="106">
        <f t="shared" si="26"/>
        <v>-112.42999999999999</v>
      </c>
      <c r="L43" s="106">
        <v>2490</v>
      </c>
    </row>
    <row r="44" spans="1:12" hidden="1" x14ac:dyDescent="0.25">
      <c r="A44" s="51">
        <v>3211</v>
      </c>
      <c r="B44" s="44" t="s">
        <v>101</v>
      </c>
      <c r="C44" s="107">
        <v>7699.8</v>
      </c>
      <c r="D44" s="107">
        <f t="shared" ref="D44:D46" si="27">C44/7.5345</f>
        <v>1021.9390802309376</v>
      </c>
      <c r="E44" s="108">
        <v>8000</v>
      </c>
      <c r="F44" s="107">
        <f t="shared" ref="F44:F46" si="28">E44/7.5345</f>
        <v>1061.7824673170085</v>
      </c>
      <c r="G44" s="107">
        <v>14000</v>
      </c>
      <c r="H44" s="108">
        <f t="shared" ref="H44:H46" si="29">G44/7.5345</f>
        <v>1858.1193178047647</v>
      </c>
      <c r="I44" s="108">
        <v>0</v>
      </c>
      <c r="J44" s="109">
        <v>1858.12</v>
      </c>
      <c r="K44" s="109">
        <v>-8.1199999999999992</v>
      </c>
      <c r="L44" s="109">
        <f t="shared" ref="L44:L46" si="30">J44+K44</f>
        <v>1850</v>
      </c>
    </row>
    <row r="45" spans="1:12" hidden="1" x14ac:dyDescent="0.25">
      <c r="A45" s="51">
        <v>3213</v>
      </c>
      <c r="B45" s="44" t="s">
        <v>102</v>
      </c>
      <c r="C45" s="107">
        <v>3940</v>
      </c>
      <c r="D45" s="107">
        <f t="shared" si="27"/>
        <v>522.92786515362661</v>
      </c>
      <c r="E45" s="108">
        <v>3608</v>
      </c>
      <c r="F45" s="107">
        <f t="shared" si="28"/>
        <v>478.86389275997078</v>
      </c>
      <c r="G45" s="107">
        <v>3608</v>
      </c>
      <c r="H45" s="108">
        <f t="shared" si="29"/>
        <v>478.86389275997078</v>
      </c>
      <c r="I45" s="108">
        <v>0</v>
      </c>
      <c r="J45" s="109">
        <f>H45+I45</f>
        <v>478.86389275997078</v>
      </c>
      <c r="K45" s="109">
        <v>121.14</v>
      </c>
      <c r="L45" s="109">
        <f t="shared" si="30"/>
        <v>600.00389275997077</v>
      </c>
    </row>
    <row r="46" spans="1:12" hidden="1" x14ac:dyDescent="0.25">
      <c r="A46" s="51">
        <v>3214</v>
      </c>
      <c r="B46" s="44" t="s">
        <v>103</v>
      </c>
      <c r="C46" s="107">
        <v>1968.2</v>
      </c>
      <c r="D46" s="107">
        <f t="shared" si="27"/>
        <v>261.22503152166701</v>
      </c>
      <c r="E46" s="108">
        <v>2000</v>
      </c>
      <c r="F46" s="107">
        <f t="shared" si="28"/>
        <v>265.44561682925212</v>
      </c>
      <c r="G46" s="107">
        <v>2000</v>
      </c>
      <c r="H46" s="108">
        <f t="shared" si="29"/>
        <v>265.44561682925212</v>
      </c>
      <c r="I46" s="108">
        <v>0</v>
      </c>
      <c r="J46" s="109">
        <f>H46+I46</f>
        <v>265.44561682925212</v>
      </c>
      <c r="K46" s="109">
        <v>-225.45</v>
      </c>
      <c r="L46" s="109">
        <f t="shared" si="30"/>
        <v>39.995616829252128</v>
      </c>
    </row>
    <row r="47" spans="1:12" hidden="1" x14ac:dyDescent="0.25">
      <c r="A47" s="49">
        <v>322</v>
      </c>
      <c r="B47" s="50" t="s">
        <v>92</v>
      </c>
      <c r="C47" s="106">
        <f>SUM(C48:C51)</f>
        <v>290000</v>
      </c>
      <c r="D47" s="106">
        <f t="shared" ref="D47:G47" si="31">SUM(D48:D51)</f>
        <v>38489.614440241552</v>
      </c>
      <c r="E47" s="106">
        <f t="shared" si="31"/>
        <v>290000</v>
      </c>
      <c r="F47" s="106">
        <f t="shared" si="31"/>
        <v>38489.614440241559</v>
      </c>
      <c r="G47" s="106">
        <f t="shared" si="31"/>
        <v>243611.25</v>
      </c>
      <c r="H47" s="106">
        <f t="shared" ref="H47:L47" si="32">SUM(H48:H51)</f>
        <v>32332.764462804433</v>
      </c>
      <c r="I47" s="106">
        <f t="shared" si="32"/>
        <v>0</v>
      </c>
      <c r="J47" s="106">
        <f t="shared" si="32"/>
        <v>32332.760420731302</v>
      </c>
      <c r="K47" s="106">
        <f t="shared" si="32"/>
        <v>17365.240000000002</v>
      </c>
      <c r="L47" s="106">
        <f t="shared" si="32"/>
        <v>49698.000420731303</v>
      </c>
    </row>
    <row r="48" spans="1:12" hidden="1" x14ac:dyDescent="0.25">
      <c r="A48" s="51">
        <v>3221</v>
      </c>
      <c r="B48" s="44" t="s">
        <v>104</v>
      </c>
      <c r="C48" s="107">
        <v>147973.85999999999</v>
      </c>
      <c r="D48" s="107">
        <f t="shared" ref="D48:D51" si="33">C48/7.5345</f>
        <v>19639.506271152695</v>
      </c>
      <c r="E48" s="108">
        <v>130000</v>
      </c>
      <c r="F48" s="107">
        <f t="shared" ref="F48:F51" si="34">E48/7.5345</f>
        <v>17253.965093901385</v>
      </c>
      <c r="G48" s="107">
        <v>90000</v>
      </c>
      <c r="H48" s="108">
        <v>11945.05</v>
      </c>
      <c r="I48" s="108">
        <v>0</v>
      </c>
      <c r="J48" s="109">
        <v>11945.05</v>
      </c>
      <c r="K48" s="109">
        <v>3154.95</v>
      </c>
      <c r="L48" s="109">
        <f t="shared" ref="L48:L51" si="35">J48+K48</f>
        <v>15100</v>
      </c>
    </row>
    <row r="49" spans="1:12" hidden="1" x14ac:dyDescent="0.25">
      <c r="A49" s="51">
        <v>3223</v>
      </c>
      <c r="B49" s="44" t="s">
        <v>105</v>
      </c>
      <c r="C49" s="107">
        <v>105066.56</v>
      </c>
      <c r="D49" s="107">
        <f t="shared" si="33"/>
        <v>13944.728913663812</v>
      </c>
      <c r="E49" s="108">
        <v>120000</v>
      </c>
      <c r="F49" s="107">
        <f t="shared" si="34"/>
        <v>15926.737009755125</v>
      </c>
      <c r="G49" s="107">
        <v>98611.25</v>
      </c>
      <c r="H49" s="108">
        <v>13087.96</v>
      </c>
      <c r="I49" s="108">
        <v>0</v>
      </c>
      <c r="J49" s="109">
        <f>H49+I49</f>
        <v>13087.96</v>
      </c>
      <c r="K49" s="109">
        <v>19912.04</v>
      </c>
      <c r="L49" s="109">
        <f t="shared" si="35"/>
        <v>33000</v>
      </c>
    </row>
    <row r="50" spans="1:12" hidden="1" x14ac:dyDescent="0.25">
      <c r="A50" s="51">
        <v>3225</v>
      </c>
      <c r="B50" s="44" t="s">
        <v>106</v>
      </c>
      <c r="C50" s="107">
        <v>32832.370000000003</v>
      </c>
      <c r="D50" s="107">
        <f t="shared" si="33"/>
        <v>4357.6043533081165</v>
      </c>
      <c r="E50" s="108">
        <v>35000</v>
      </c>
      <c r="F50" s="107">
        <f t="shared" si="34"/>
        <v>4645.298294511912</v>
      </c>
      <c r="G50" s="107">
        <v>50000</v>
      </c>
      <c r="H50" s="108">
        <f t="shared" ref="H50:H51" si="36">G50/7.5345</f>
        <v>6636.1404207313026</v>
      </c>
      <c r="I50" s="108">
        <v>0</v>
      </c>
      <c r="J50" s="109">
        <f>H50+I50</f>
        <v>6636.1404207313026</v>
      </c>
      <c r="K50" s="109">
        <v>-5921.14</v>
      </c>
      <c r="L50" s="109">
        <f t="shared" si="35"/>
        <v>715.00042073130226</v>
      </c>
    </row>
    <row r="51" spans="1:12" ht="26.25" hidden="1" x14ac:dyDescent="0.25">
      <c r="A51" s="51">
        <v>3227</v>
      </c>
      <c r="B51" s="44" t="s">
        <v>107</v>
      </c>
      <c r="C51" s="107">
        <v>4127.21</v>
      </c>
      <c r="D51" s="107">
        <f t="shared" si="33"/>
        <v>547.77490211692873</v>
      </c>
      <c r="E51" s="108">
        <v>5000</v>
      </c>
      <c r="F51" s="107">
        <f t="shared" si="34"/>
        <v>663.61404207313024</v>
      </c>
      <c r="G51" s="107">
        <v>5000</v>
      </c>
      <c r="H51" s="108">
        <f t="shared" si="36"/>
        <v>663.61404207313024</v>
      </c>
      <c r="I51" s="108">
        <v>0</v>
      </c>
      <c r="J51" s="108">
        <v>663.61</v>
      </c>
      <c r="K51" s="108">
        <v>219.39</v>
      </c>
      <c r="L51" s="109">
        <f t="shared" si="35"/>
        <v>883</v>
      </c>
    </row>
    <row r="52" spans="1:12" hidden="1" x14ac:dyDescent="0.25">
      <c r="A52" s="49">
        <v>323</v>
      </c>
      <c r="B52" s="50" t="s">
        <v>108</v>
      </c>
      <c r="C52" s="106">
        <f>SUM(C53:C60)</f>
        <v>134500</v>
      </c>
      <c r="D52" s="106">
        <f t="shared" ref="D52:G52" si="37">SUM(D53:D60)</f>
        <v>17851.217731767203</v>
      </c>
      <c r="E52" s="106">
        <f t="shared" si="37"/>
        <v>134500</v>
      </c>
      <c r="F52" s="106">
        <f t="shared" si="37"/>
        <v>17851.217731767203</v>
      </c>
      <c r="G52" s="106">
        <f t="shared" si="37"/>
        <v>156000</v>
      </c>
      <c r="H52" s="106">
        <f t="shared" ref="H52:K52" si="38">SUM(H53:H60)</f>
        <v>20704.766509390141</v>
      </c>
      <c r="I52" s="106">
        <f t="shared" si="38"/>
        <v>0</v>
      </c>
      <c r="J52" s="106">
        <v>20704.77</v>
      </c>
      <c r="K52" s="106">
        <f t="shared" si="38"/>
        <v>-5797.77</v>
      </c>
      <c r="L52" s="106">
        <v>14907</v>
      </c>
    </row>
    <row r="53" spans="1:12" hidden="1" x14ac:dyDescent="0.25">
      <c r="A53" s="51">
        <v>3231</v>
      </c>
      <c r="B53" s="44" t="s">
        <v>109</v>
      </c>
      <c r="C53" s="107">
        <v>15651.34</v>
      </c>
      <c r="D53" s="107">
        <f t="shared" ref="D53:D60" si="39">C53/7.5345</f>
        <v>2077.2898002521733</v>
      </c>
      <c r="E53" s="108">
        <v>15000</v>
      </c>
      <c r="F53" s="107">
        <f t="shared" ref="F53:F60" si="40">E53/7.5345</f>
        <v>1990.8421262193906</v>
      </c>
      <c r="G53" s="107">
        <v>14000</v>
      </c>
      <c r="H53" s="108">
        <v>1858.12</v>
      </c>
      <c r="I53" s="108">
        <v>0</v>
      </c>
      <c r="J53" s="109">
        <v>1858.12</v>
      </c>
      <c r="K53" s="109">
        <v>-708.12</v>
      </c>
      <c r="L53" s="109">
        <f t="shared" ref="L53:L60" si="41">J53+K53</f>
        <v>1150</v>
      </c>
    </row>
    <row r="54" spans="1:12" hidden="1" x14ac:dyDescent="0.25">
      <c r="A54" s="51">
        <v>3233</v>
      </c>
      <c r="B54" s="44" t="s">
        <v>110</v>
      </c>
      <c r="C54" s="107">
        <v>2835</v>
      </c>
      <c r="D54" s="107">
        <f t="shared" si="39"/>
        <v>376.26916185546486</v>
      </c>
      <c r="E54" s="108">
        <v>4000</v>
      </c>
      <c r="F54" s="107">
        <f t="shared" si="40"/>
        <v>530.89123365850423</v>
      </c>
      <c r="G54" s="107">
        <v>3500</v>
      </c>
      <c r="H54" s="108">
        <v>464.53</v>
      </c>
      <c r="I54" s="108">
        <v>0</v>
      </c>
      <c r="J54" s="109">
        <f t="shared" ref="J54:J60" si="42">H54+I54</f>
        <v>464.53</v>
      </c>
      <c r="K54" s="109">
        <v>-134.53</v>
      </c>
      <c r="L54" s="109">
        <f t="shared" si="41"/>
        <v>330</v>
      </c>
    </row>
    <row r="55" spans="1:12" hidden="1" x14ac:dyDescent="0.25">
      <c r="A55" s="51">
        <v>3234</v>
      </c>
      <c r="B55" s="44" t="s">
        <v>111</v>
      </c>
      <c r="C55" s="107">
        <v>55712.36</v>
      </c>
      <c r="D55" s="107">
        <f t="shared" si="39"/>
        <v>7394.3008826066753</v>
      </c>
      <c r="E55" s="108">
        <v>56000</v>
      </c>
      <c r="F55" s="107">
        <f t="shared" si="40"/>
        <v>7432.4772712190588</v>
      </c>
      <c r="G55" s="107">
        <v>56000</v>
      </c>
      <c r="H55" s="108">
        <v>7432.48</v>
      </c>
      <c r="I55" s="108">
        <v>0</v>
      </c>
      <c r="J55" s="109">
        <f t="shared" si="42"/>
        <v>7432.48</v>
      </c>
      <c r="K55" s="109">
        <v>-1282.48</v>
      </c>
      <c r="L55" s="109">
        <f t="shared" si="41"/>
        <v>6150</v>
      </c>
    </row>
    <row r="56" spans="1:12" hidden="1" x14ac:dyDescent="0.25">
      <c r="A56" s="51">
        <v>3235</v>
      </c>
      <c r="B56" s="44" t="s">
        <v>112</v>
      </c>
      <c r="C56" s="107">
        <v>10567.5</v>
      </c>
      <c r="D56" s="107">
        <f t="shared" si="39"/>
        <v>1402.5482779215608</v>
      </c>
      <c r="E56" s="108">
        <v>10000</v>
      </c>
      <c r="F56" s="107">
        <f t="shared" si="40"/>
        <v>1327.2280841462605</v>
      </c>
      <c r="G56" s="107">
        <v>11000</v>
      </c>
      <c r="H56" s="108">
        <v>1459.95</v>
      </c>
      <c r="I56" s="108">
        <v>0</v>
      </c>
      <c r="J56" s="109">
        <f t="shared" si="42"/>
        <v>1459.95</v>
      </c>
      <c r="K56" s="109">
        <v>120.05</v>
      </c>
      <c r="L56" s="109">
        <f t="shared" si="41"/>
        <v>1580</v>
      </c>
    </row>
    <row r="57" spans="1:12" hidden="1" x14ac:dyDescent="0.25">
      <c r="A57" s="51">
        <v>3236</v>
      </c>
      <c r="B57" s="44" t="s">
        <v>113</v>
      </c>
      <c r="C57" s="107">
        <v>12500</v>
      </c>
      <c r="D57" s="107">
        <f t="shared" si="39"/>
        <v>1659.0351051828256</v>
      </c>
      <c r="E57" s="108">
        <v>18000</v>
      </c>
      <c r="F57" s="107">
        <f t="shared" si="40"/>
        <v>2389.0105514632687</v>
      </c>
      <c r="G57" s="107">
        <v>45000</v>
      </c>
      <c r="H57" s="108">
        <v>5972.53</v>
      </c>
      <c r="I57" s="108">
        <v>0</v>
      </c>
      <c r="J57" s="109">
        <f t="shared" si="42"/>
        <v>5972.53</v>
      </c>
      <c r="K57" s="109">
        <v>-1672.53</v>
      </c>
      <c r="L57" s="109">
        <f t="shared" si="41"/>
        <v>4300</v>
      </c>
    </row>
    <row r="58" spans="1:12" hidden="1" x14ac:dyDescent="0.25">
      <c r="A58" s="51">
        <v>3237</v>
      </c>
      <c r="B58" s="44" t="s">
        <v>114</v>
      </c>
      <c r="C58" s="107">
        <v>0</v>
      </c>
      <c r="D58" s="107">
        <f t="shared" si="39"/>
        <v>0</v>
      </c>
      <c r="E58" s="108">
        <v>500</v>
      </c>
      <c r="F58" s="107">
        <f t="shared" si="40"/>
        <v>66.361404207313029</v>
      </c>
      <c r="G58" s="107">
        <v>500</v>
      </c>
      <c r="H58" s="108">
        <v>66.36</v>
      </c>
      <c r="I58" s="108">
        <v>0</v>
      </c>
      <c r="J58" s="109">
        <f t="shared" si="42"/>
        <v>66.36</v>
      </c>
      <c r="K58" s="109">
        <v>-61.36</v>
      </c>
      <c r="L58" s="109">
        <f t="shared" si="41"/>
        <v>5</v>
      </c>
    </row>
    <row r="59" spans="1:12" hidden="1" x14ac:dyDescent="0.25">
      <c r="A59" s="51">
        <v>3238</v>
      </c>
      <c r="B59" s="44" t="s">
        <v>115</v>
      </c>
      <c r="C59" s="107">
        <v>15909.38</v>
      </c>
      <c r="D59" s="107">
        <f t="shared" si="39"/>
        <v>2111.5375937354834</v>
      </c>
      <c r="E59" s="108">
        <v>16000</v>
      </c>
      <c r="F59" s="107">
        <f t="shared" si="40"/>
        <v>2123.5649346340169</v>
      </c>
      <c r="G59" s="107">
        <v>13000</v>
      </c>
      <c r="H59" s="108">
        <v>1725.4</v>
      </c>
      <c r="I59" s="108">
        <v>0</v>
      </c>
      <c r="J59" s="109">
        <f t="shared" si="42"/>
        <v>1725.4</v>
      </c>
      <c r="K59" s="109">
        <v>-633.4</v>
      </c>
      <c r="L59" s="109">
        <f t="shared" si="41"/>
        <v>1092</v>
      </c>
    </row>
    <row r="60" spans="1:12" hidden="1" x14ac:dyDescent="0.25">
      <c r="A60" s="51">
        <v>3239</v>
      </c>
      <c r="B60" s="44" t="s">
        <v>116</v>
      </c>
      <c r="C60" s="107">
        <v>21324.42</v>
      </c>
      <c r="D60" s="107">
        <f t="shared" si="39"/>
        <v>2830.2369102130197</v>
      </c>
      <c r="E60" s="108">
        <v>15000</v>
      </c>
      <c r="F60" s="107">
        <f t="shared" si="40"/>
        <v>1990.8421262193906</v>
      </c>
      <c r="G60" s="107">
        <v>13000</v>
      </c>
      <c r="H60" s="108">
        <f t="shared" ref="H60" si="43">G60/7.5345</f>
        <v>1725.3965093901386</v>
      </c>
      <c r="I60" s="108">
        <v>0</v>
      </c>
      <c r="J60" s="109">
        <f t="shared" si="42"/>
        <v>1725.3965093901386</v>
      </c>
      <c r="K60" s="109">
        <v>-1425.4</v>
      </c>
      <c r="L60" s="109">
        <f t="shared" si="41"/>
        <v>299.9965093901385</v>
      </c>
    </row>
    <row r="61" spans="1:12" ht="26.25" hidden="1" x14ac:dyDescent="0.25">
      <c r="A61" s="49">
        <v>329</v>
      </c>
      <c r="B61" s="50" t="s">
        <v>117</v>
      </c>
      <c r="C61" s="106">
        <f>SUM(C62:C66)</f>
        <v>39792</v>
      </c>
      <c r="D61" s="106">
        <f t="shared" ref="D61:G61" si="44">SUM(D62:D66)</f>
        <v>5281.3059924347999</v>
      </c>
      <c r="E61" s="106">
        <f t="shared" si="44"/>
        <v>39792</v>
      </c>
      <c r="F61" s="106">
        <f t="shared" si="44"/>
        <v>5281.3059924347999</v>
      </c>
      <c r="G61" s="106">
        <f t="shared" si="44"/>
        <v>38792</v>
      </c>
      <c r="H61" s="106">
        <f t="shared" ref="H61:L61" si="45">SUM(H62:H66)</f>
        <v>5148.5852664410377</v>
      </c>
      <c r="I61" s="106">
        <f t="shared" si="45"/>
        <v>0</v>
      </c>
      <c r="J61" s="106">
        <f t="shared" si="45"/>
        <v>5148.5852664410377</v>
      </c>
      <c r="K61" s="106">
        <f t="shared" si="45"/>
        <v>-1855.5900000000001</v>
      </c>
      <c r="L61" s="106">
        <f t="shared" si="45"/>
        <v>3292.9952664410375</v>
      </c>
    </row>
    <row r="62" spans="1:12" hidden="1" x14ac:dyDescent="0.25">
      <c r="A62" s="51">
        <v>3292</v>
      </c>
      <c r="B62" s="44" t="s">
        <v>118</v>
      </c>
      <c r="C62" s="107">
        <v>16316.51</v>
      </c>
      <c r="D62" s="107">
        <f t="shared" ref="D62:D66" si="46">C62/7.5345</f>
        <v>2165.5730307253302</v>
      </c>
      <c r="E62" s="108">
        <v>16350</v>
      </c>
      <c r="F62" s="107">
        <f t="shared" ref="F62:F66" si="47">E62/7.5345</f>
        <v>2170.0179175791359</v>
      </c>
      <c r="G62" s="107">
        <v>16350</v>
      </c>
      <c r="H62" s="108">
        <v>2170.02</v>
      </c>
      <c r="I62" s="108">
        <v>0</v>
      </c>
      <c r="J62" s="109">
        <f>H62+I62</f>
        <v>2170.02</v>
      </c>
      <c r="K62" s="109">
        <v>2.1800000000000002</v>
      </c>
      <c r="L62" s="109">
        <f t="shared" ref="L62:L66" si="48">J62+K62</f>
        <v>2172.1999999999998</v>
      </c>
    </row>
    <row r="63" spans="1:12" hidden="1" x14ac:dyDescent="0.25">
      <c r="A63" s="51">
        <v>3293</v>
      </c>
      <c r="B63" s="44" t="s">
        <v>119</v>
      </c>
      <c r="C63" s="107">
        <v>0</v>
      </c>
      <c r="D63" s="107">
        <f t="shared" si="46"/>
        <v>0</v>
      </c>
      <c r="E63" s="108">
        <v>1000</v>
      </c>
      <c r="F63" s="107">
        <f t="shared" si="47"/>
        <v>132.72280841462606</v>
      </c>
      <c r="G63" s="107">
        <v>1000</v>
      </c>
      <c r="H63" s="108">
        <f t="shared" ref="H63:H66" si="49">G63/7.5345</f>
        <v>132.72280841462606</v>
      </c>
      <c r="I63" s="108">
        <v>0</v>
      </c>
      <c r="J63" s="109">
        <f>H63+I63</f>
        <v>132.72280841462606</v>
      </c>
      <c r="K63" s="109">
        <v>-126.92</v>
      </c>
      <c r="L63" s="109">
        <f t="shared" si="48"/>
        <v>5.8028084146260568</v>
      </c>
    </row>
    <row r="64" spans="1:12" hidden="1" x14ac:dyDescent="0.25">
      <c r="A64" s="51">
        <v>3294</v>
      </c>
      <c r="B64" s="44" t="s">
        <v>120</v>
      </c>
      <c r="C64" s="107">
        <v>2600</v>
      </c>
      <c r="D64" s="107">
        <f t="shared" si="46"/>
        <v>345.07930187802771</v>
      </c>
      <c r="E64" s="108">
        <v>2500</v>
      </c>
      <c r="F64" s="107">
        <f t="shared" si="47"/>
        <v>331.80702103656512</v>
      </c>
      <c r="G64" s="107">
        <v>2500</v>
      </c>
      <c r="H64" s="108">
        <f t="shared" si="49"/>
        <v>331.80702103656512</v>
      </c>
      <c r="I64" s="108">
        <v>0</v>
      </c>
      <c r="J64" s="109">
        <f>H64+I64</f>
        <v>331.80702103656512</v>
      </c>
      <c r="K64" s="109">
        <v>-221.81</v>
      </c>
      <c r="L64" s="109">
        <f t="shared" si="48"/>
        <v>109.99702103656512</v>
      </c>
    </row>
    <row r="65" spans="1:12" hidden="1" x14ac:dyDescent="0.25">
      <c r="A65" s="51">
        <v>3295</v>
      </c>
      <c r="B65" s="44" t="s">
        <v>121</v>
      </c>
      <c r="C65" s="107">
        <v>225</v>
      </c>
      <c r="D65" s="107">
        <f t="shared" si="46"/>
        <v>29.86263189329086</v>
      </c>
      <c r="E65" s="108">
        <v>500</v>
      </c>
      <c r="F65" s="107">
        <f t="shared" si="47"/>
        <v>66.361404207313029</v>
      </c>
      <c r="G65" s="107">
        <v>2500</v>
      </c>
      <c r="H65" s="108">
        <f t="shared" si="49"/>
        <v>331.80702103656512</v>
      </c>
      <c r="I65" s="108">
        <v>0</v>
      </c>
      <c r="J65" s="109">
        <f>H65+I65</f>
        <v>331.80702103656512</v>
      </c>
      <c r="K65" s="109">
        <v>-326.81</v>
      </c>
      <c r="L65" s="109">
        <f t="shared" si="48"/>
        <v>4.9970210365651155</v>
      </c>
    </row>
    <row r="66" spans="1:12" ht="26.25" hidden="1" x14ac:dyDescent="0.25">
      <c r="A66" s="51">
        <v>3299</v>
      </c>
      <c r="B66" s="44" t="s">
        <v>117</v>
      </c>
      <c r="C66" s="107">
        <v>20650.490000000002</v>
      </c>
      <c r="D66" s="107">
        <f t="shared" si="46"/>
        <v>2740.7910279381513</v>
      </c>
      <c r="E66" s="108">
        <v>19442</v>
      </c>
      <c r="F66" s="107">
        <f t="shared" si="47"/>
        <v>2580.3968411971596</v>
      </c>
      <c r="G66" s="107">
        <v>16442</v>
      </c>
      <c r="H66" s="108">
        <f t="shared" si="49"/>
        <v>2182.2284159532815</v>
      </c>
      <c r="I66" s="108">
        <v>0</v>
      </c>
      <c r="J66" s="109">
        <f>H66+I66</f>
        <v>2182.2284159532815</v>
      </c>
      <c r="K66" s="109">
        <v>-1182.23</v>
      </c>
      <c r="L66" s="109">
        <f t="shared" si="48"/>
        <v>999.99841595328144</v>
      </c>
    </row>
    <row r="67" spans="1:12" x14ac:dyDescent="0.25">
      <c r="A67" s="47">
        <v>34</v>
      </c>
      <c r="B67" s="48" t="s">
        <v>122</v>
      </c>
      <c r="C67" s="115">
        <f>C68</f>
        <v>6000</v>
      </c>
      <c r="D67" s="115">
        <f t="shared" ref="D67:G68" si="50">D68</f>
        <v>796.33685048775624</v>
      </c>
      <c r="E67" s="115">
        <f t="shared" si="50"/>
        <v>6000</v>
      </c>
      <c r="F67" s="115">
        <f t="shared" si="50"/>
        <v>796.33685048775624</v>
      </c>
      <c r="G67" s="115">
        <f t="shared" si="50"/>
        <v>6000</v>
      </c>
      <c r="H67" s="115">
        <v>796.34</v>
      </c>
      <c r="I67" s="115">
        <f t="shared" ref="H67:J68" si="51">I68</f>
        <v>0</v>
      </c>
      <c r="J67" s="115">
        <v>796.34</v>
      </c>
      <c r="K67" s="115">
        <f>K68</f>
        <v>-96.34</v>
      </c>
      <c r="L67" s="115">
        <v>700</v>
      </c>
    </row>
    <row r="68" spans="1:12" hidden="1" x14ac:dyDescent="0.25">
      <c r="A68" s="49">
        <v>343</v>
      </c>
      <c r="B68" s="50" t="s">
        <v>123</v>
      </c>
      <c r="C68" s="106">
        <f>C69</f>
        <v>6000</v>
      </c>
      <c r="D68" s="106">
        <f t="shared" si="50"/>
        <v>796.33685048775624</v>
      </c>
      <c r="E68" s="106">
        <f t="shared" si="50"/>
        <v>6000</v>
      </c>
      <c r="F68" s="106">
        <f t="shared" si="50"/>
        <v>796.33685048775624</v>
      </c>
      <c r="G68" s="106">
        <f t="shared" si="50"/>
        <v>6000</v>
      </c>
      <c r="H68" s="106">
        <f t="shared" si="51"/>
        <v>796.33685048775624</v>
      </c>
      <c r="I68" s="106">
        <f t="shared" si="51"/>
        <v>0</v>
      </c>
      <c r="J68" s="106">
        <f t="shared" si="51"/>
        <v>796.33685048775624</v>
      </c>
      <c r="K68" s="106">
        <f>K69</f>
        <v>-96.34</v>
      </c>
      <c r="L68" s="106">
        <f>L69</f>
        <v>699.99685048775621</v>
      </c>
    </row>
    <row r="69" spans="1:12" ht="26.25" hidden="1" x14ac:dyDescent="0.25">
      <c r="A69" s="51">
        <v>3431</v>
      </c>
      <c r="B69" s="44" t="s">
        <v>124</v>
      </c>
      <c r="C69" s="107">
        <v>6000</v>
      </c>
      <c r="D69" s="107">
        <f>C69/7.5345</f>
        <v>796.33685048775624</v>
      </c>
      <c r="E69" s="108">
        <v>6000</v>
      </c>
      <c r="F69" s="107">
        <f>E69/7.5345</f>
        <v>796.33685048775624</v>
      </c>
      <c r="G69" s="107">
        <v>6000</v>
      </c>
      <c r="H69" s="108">
        <f>G69/7.5345</f>
        <v>796.33685048775624</v>
      </c>
      <c r="I69" s="108">
        <v>0</v>
      </c>
      <c r="J69" s="109">
        <f>H69+I69</f>
        <v>796.33685048775624</v>
      </c>
      <c r="K69" s="109">
        <v>-96.34</v>
      </c>
      <c r="L69" s="109">
        <f>J69+K69</f>
        <v>699.99685048775621</v>
      </c>
    </row>
    <row r="70" spans="1:12" x14ac:dyDescent="0.25">
      <c r="A70" s="52" t="s">
        <v>128</v>
      </c>
      <c r="B70" s="53" t="s">
        <v>127</v>
      </c>
      <c r="C70" s="112">
        <f>C71</f>
        <v>109388.46</v>
      </c>
      <c r="D70" s="112">
        <f t="shared" ref="D70:G72" si="52">D71</f>
        <v>14518.343619350986</v>
      </c>
      <c r="E70" s="112">
        <f t="shared" si="52"/>
        <v>109388.46</v>
      </c>
      <c r="F70" s="112">
        <f t="shared" si="52"/>
        <v>14518.343619350986</v>
      </c>
      <c r="G70" s="112">
        <f t="shared" si="52"/>
        <v>110566.58</v>
      </c>
      <c r="H70" s="112">
        <f t="shared" ref="H70:L72" si="53">H71</f>
        <v>14674.702848231467</v>
      </c>
      <c r="I70" s="112">
        <f t="shared" si="53"/>
        <v>0</v>
      </c>
      <c r="J70" s="112">
        <f t="shared" si="53"/>
        <v>14674.702848231467</v>
      </c>
      <c r="K70" s="112">
        <f t="shared" si="53"/>
        <v>111.30000000000001</v>
      </c>
      <c r="L70" s="112">
        <f t="shared" si="53"/>
        <v>14786.002848231466</v>
      </c>
    </row>
    <row r="71" spans="1:12" x14ac:dyDescent="0.25">
      <c r="A71" s="73" t="s">
        <v>70</v>
      </c>
      <c r="B71" s="86" t="s">
        <v>79</v>
      </c>
      <c r="C71" s="113">
        <f>C72</f>
        <v>109388.46</v>
      </c>
      <c r="D71" s="113">
        <f t="shared" si="52"/>
        <v>14518.343619350986</v>
      </c>
      <c r="E71" s="113">
        <f t="shared" si="52"/>
        <v>109388.46</v>
      </c>
      <c r="F71" s="113">
        <f t="shared" si="52"/>
        <v>14518.343619350986</v>
      </c>
      <c r="G71" s="113">
        <f t="shared" si="52"/>
        <v>110566.58</v>
      </c>
      <c r="H71" s="113">
        <f t="shared" si="53"/>
        <v>14674.702848231467</v>
      </c>
      <c r="I71" s="113">
        <f t="shared" si="53"/>
        <v>0</v>
      </c>
      <c r="J71" s="113">
        <f t="shared" si="53"/>
        <v>14674.702848231467</v>
      </c>
      <c r="K71" s="113">
        <f t="shared" si="53"/>
        <v>111.30000000000001</v>
      </c>
      <c r="L71" s="113">
        <f t="shared" si="53"/>
        <v>14786.002848231466</v>
      </c>
    </row>
    <row r="72" spans="1:12" x14ac:dyDescent="0.25">
      <c r="A72" s="45">
        <v>3</v>
      </c>
      <c r="B72" s="57" t="s">
        <v>21</v>
      </c>
      <c r="C72" s="114">
        <f>C73</f>
        <v>109388.46</v>
      </c>
      <c r="D72" s="114">
        <f t="shared" si="52"/>
        <v>14518.343619350986</v>
      </c>
      <c r="E72" s="114">
        <f t="shared" si="52"/>
        <v>109388.46</v>
      </c>
      <c r="F72" s="114">
        <f t="shared" si="52"/>
        <v>14518.343619350986</v>
      </c>
      <c r="G72" s="114">
        <f t="shared" si="52"/>
        <v>110566.58</v>
      </c>
      <c r="H72" s="114">
        <f t="shared" si="53"/>
        <v>14674.702848231467</v>
      </c>
      <c r="I72" s="114">
        <f t="shared" si="53"/>
        <v>0</v>
      </c>
      <c r="J72" s="114">
        <f t="shared" si="53"/>
        <v>14674.702848231467</v>
      </c>
      <c r="K72" s="114">
        <f t="shared" si="53"/>
        <v>111.30000000000001</v>
      </c>
      <c r="L72" s="114">
        <f t="shared" si="53"/>
        <v>14786.002848231466</v>
      </c>
    </row>
    <row r="73" spans="1:12" x14ac:dyDescent="0.25">
      <c r="A73" s="47">
        <v>32</v>
      </c>
      <c r="B73" s="48" t="s">
        <v>36</v>
      </c>
      <c r="C73" s="115">
        <f>C74+C76</f>
        <v>109388.46</v>
      </c>
      <c r="D73" s="115">
        <f t="shared" ref="D73:G73" si="54">D74+D76</f>
        <v>14518.343619350986</v>
      </c>
      <c r="E73" s="115">
        <f t="shared" si="54"/>
        <v>109388.46</v>
      </c>
      <c r="F73" s="115">
        <f t="shared" si="54"/>
        <v>14518.343619350986</v>
      </c>
      <c r="G73" s="115">
        <f t="shared" si="54"/>
        <v>110566.58</v>
      </c>
      <c r="H73" s="115">
        <f t="shared" ref="H73:K73" si="55">H74+H76</f>
        <v>14674.702848231467</v>
      </c>
      <c r="I73" s="115">
        <f t="shared" si="55"/>
        <v>0</v>
      </c>
      <c r="J73" s="115">
        <f t="shared" si="55"/>
        <v>14674.702848231467</v>
      </c>
      <c r="K73" s="115">
        <f t="shared" si="55"/>
        <v>111.30000000000001</v>
      </c>
      <c r="L73" s="115">
        <f t="shared" ref="L73" si="56">L74+L76</f>
        <v>14786.002848231466</v>
      </c>
    </row>
    <row r="74" spans="1:12" hidden="1" x14ac:dyDescent="0.25">
      <c r="A74" s="49">
        <v>322</v>
      </c>
      <c r="B74" s="50" t="s">
        <v>92</v>
      </c>
      <c r="C74" s="106">
        <f>C75</f>
        <v>23500</v>
      </c>
      <c r="D74" s="106">
        <f t="shared" ref="D74:G74" si="57">D75</f>
        <v>3118.9859977437122</v>
      </c>
      <c r="E74" s="106">
        <f t="shared" si="57"/>
        <v>23500</v>
      </c>
      <c r="F74" s="106">
        <f t="shared" si="57"/>
        <v>3118.9859977437122</v>
      </c>
      <c r="G74" s="106">
        <f t="shared" si="57"/>
        <v>28500</v>
      </c>
      <c r="H74" s="106">
        <f t="shared" ref="H74:L74" si="58">H75</f>
        <v>3782.6000398168421</v>
      </c>
      <c r="I74" s="106">
        <f t="shared" si="58"/>
        <v>0</v>
      </c>
      <c r="J74" s="106">
        <f t="shared" si="58"/>
        <v>3782.6000398168421</v>
      </c>
      <c r="K74" s="106">
        <f t="shared" si="58"/>
        <v>117.4</v>
      </c>
      <c r="L74" s="106">
        <f t="shared" si="58"/>
        <v>3900.0000398168422</v>
      </c>
    </row>
    <row r="75" spans="1:12" ht="26.25" hidden="1" x14ac:dyDescent="0.25">
      <c r="A75" s="51">
        <v>3224</v>
      </c>
      <c r="B75" s="44" t="s">
        <v>125</v>
      </c>
      <c r="C75" s="107">
        <v>23500</v>
      </c>
      <c r="D75" s="107">
        <f>C75/7.5345</f>
        <v>3118.9859977437122</v>
      </c>
      <c r="E75" s="108">
        <v>23500</v>
      </c>
      <c r="F75" s="107">
        <f>E75/7.5345</f>
        <v>3118.9859977437122</v>
      </c>
      <c r="G75" s="107">
        <v>28500</v>
      </c>
      <c r="H75" s="108">
        <f>G75/7.5345</f>
        <v>3782.6000398168421</v>
      </c>
      <c r="I75" s="108">
        <v>0</v>
      </c>
      <c r="J75" s="109">
        <f>H75+I75</f>
        <v>3782.6000398168421</v>
      </c>
      <c r="K75" s="109">
        <v>117.4</v>
      </c>
      <c r="L75" s="109">
        <f>J75+K75</f>
        <v>3900.0000398168422</v>
      </c>
    </row>
    <row r="76" spans="1:12" hidden="1" x14ac:dyDescent="0.25">
      <c r="A76" s="49">
        <v>323</v>
      </c>
      <c r="B76" s="50" t="s">
        <v>108</v>
      </c>
      <c r="C76" s="106">
        <f>SUM(C77:C78)</f>
        <v>85888.46</v>
      </c>
      <c r="D76" s="106">
        <f t="shared" ref="D76:G76" si="59">SUM(D77:D78)</f>
        <v>11399.357621607274</v>
      </c>
      <c r="E76" s="106">
        <f t="shared" si="59"/>
        <v>85888.46</v>
      </c>
      <c r="F76" s="106">
        <f t="shared" si="59"/>
        <v>11399.357621607274</v>
      </c>
      <c r="G76" s="106">
        <f t="shared" si="59"/>
        <v>82066.58</v>
      </c>
      <c r="H76" s="106">
        <f t="shared" ref="H76:K76" si="60">SUM(H77:H78)</f>
        <v>10892.102808414626</v>
      </c>
      <c r="I76" s="106">
        <f t="shared" si="60"/>
        <v>0</v>
      </c>
      <c r="J76" s="106">
        <f t="shared" si="60"/>
        <v>10892.102808414626</v>
      </c>
      <c r="K76" s="106">
        <f t="shared" si="60"/>
        <v>-6.1000000000000014</v>
      </c>
      <c r="L76" s="106">
        <f t="shared" ref="L76" si="61">SUM(L77:L78)</f>
        <v>10886.002808414625</v>
      </c>
    </row>
    <row r="77" spans="1:12" hidden="1" x14ac:dyDescent="0.25">
      <c r="A77" s="51">
        <v>3232</v>
      </c>
      <c r="B77" s="44" t="s">
        <v>126</v>
      </c>
      <c r="C77" s="107">
        <v>85888.46</v>
      </c>
      <c r="D77" s="107">
        <f t="shared" ref="D77:D78" si="62">C77/7.5345</f>
        <v>11399.357621607274</v>
      </c>
      <c r="E77" s="108">
        <v>84888.46</v>
      </c>
      <c r="F77" s="107">
        <f t="shared" ref="F77:F78" si="63">E77/7.5345</f>
        <v>11266.634813192648</v>
      </c>
      <c r="G77" s="107">
        <v>81066.58</v>
      </c>
      <c r="H77" s="108">
        <v>10759.38</v>
      </c>
      <c r="I77" s="108">
        <v>0</v>
      </c>
      <c r="J77" s="109">
        <f>H77+I77</f>
        <v>10759.38</v>
      </c>
      <c r="K77" s="109">
        <v>40.619999999999997</v>
      </c>
      <c r="L77" s="109">
        <f t="shared" ref="L77:L78" si="64">J77+K77</f>
        <v>10800</v>
      </c>
    </row>
    <row r="78" spans="1:12" hidden="1" x14ac:dyDescent="0.25">
      <c r="A78" s="51">
        <v>3237</v>
      </c>
      <c r="B78" s="44" t="s">
        <v>114</v>
      </c>
      <c r="C78" s="107">
        <v>0</v>
      </c>
      <c r="D78" s="107">
        <f t="shared" si="62"/>
        <v>0</v>
      </c>
      <c r="E78" s="108">
        <v>1000</v>
      </c>
      <c r="F78" s="107">
        <f t="shared" si="63"/>
        <v>132.72280841462606</v>
      </c>
      <c r="G78" s="107">
        <v>1000</v>
      </c>
      <c r="H78" s="108">
        <f t="shared" ref="H78" si="65">G78/7.5345</f>
        <v>132.72280841462606</v>
      </c>
      <c r="I78" s="108">
        <v>0</v>
      </c>
      <c r="J78" s="109">
        <f>H78+I78</f>
        <v>132.72280841462606</v>
      </c>
      <c r="K78" s="109">
        <v>-46.72</v>
      </c>
      <c r="L78" s="109">
        <f t="shared" si="64"/>
        <v>86.00280841462606</v>
      </c>
    </row>
    <row r="79" spans="1:12" ht="28.5" customHeight="1" x14ac:dyDescent="0.25">
      <c r="A79" s="95" t="s">
        <v>142</v>
      </c>
      <c r="B79" s="59" t="s">
        <v>143</v>
      </c>
      <c r="C79" s="118">
        <f>C80</f>
        <v>502468.80999999994</v>
      </c>
      <c r="D79" s="118">
        <f t="shared" ref="D79:G79" si="66">D80</f>
        <v>66689.071603955133</v>
      </c>
      <c r="E79" s="118">
        <f t="shared" si="66"/>
        <v>519892.13</v>
      </c>
      <c r="F79" s="118">
        <f t="shared" si="66"/>
        <v>69001.543566261855</v>
      </c>
      <c r="G79" s="118">
        <f t="shared" si="66"/>
        <v>439813.03</v>
      </c>
      <c r="H79" s="118">
        <f t="shared" ref="H79:L79" si="67">H80</f>
        <v>58373.223119649607</v>
      </c>
      <c r="I79" s="118">
        <f t="shared" si="67"/>
        <v>0</v>
      </c>
      <c r="J79" s="118">
        <f t="shared" si="67"/>
        <v>58373.223119649607</v>
      </c>
      <c r="K79" s="118">
        <f t="shared" si="67"/>
        <v>58373.15</v>
      </c>
      <c r="L79" s="118">
        <f t="shared" si="67"/>
        <v>116002.76531820293</v>
      </c>
    </row>
    <row r="80" spans="1:12" ht="28.5" customHeight="1" x14ac:dyDescent="0.25">
      <c r="A80" s="58" t="s">
        <v>205</v>
      </c>
      <c r="B80" s="96" t="s">
        <v>206</v>
      </c>
      <c r="C80" s="110">
        <f t="shared" ref="C80:L80" si="68">C81+C221+C241</f>
        <v>502468.80999999994</v>
      </c>
      <c r="D80" s="110">
        <f t="shared" si="68"/>
        <v>66689.071603955133</v>
      </c>
      <c r="E80" s="110">
        <f t="shared" si="68"/>
        <v>519892.13</v>
      </c>
      <c r="F80" s="110">
        <f t="shared" si="68"/>
        <v>69001.543566261855</v>
      </c>
      <c r="G80" s="110">
        <f t="shared" si="68"/>
        <v>439813.03</v>
      </c>
      <c r="H80" s="110">
        <f t="shared" si="68"/>
        <v>58373.223119649607</v>
      </c>
      <c r="I80" s="110">
        <f t="shared" si="68"/>
        <v>0</v>
      </c>
      <c r="J80" s="110">
        <f t="shared" si="68"/>
        <v>58373.223119649607</v>
      </c>
      <c r="K80" s="110">
        <f t="shared" si="68"/>
        <v>58373.15</v>
      </c>
      <c r="L80" s="110">
        <f t="shared" si="68"/>
        <v>116002.76531820293</v>
      </c>
    </row>
    <row r="81" spans="1:12" x14ac:dyDescent="0.25">
      <c r="A81" s="99" t="s">
        <v>87</v>
      </c>
      <c r="B81" s="100" t="s">
        <v>129</v>
      </c>
      <c r="C81" s="111">
        <f t="shared" ref="C81:J81" si="69">C82+C88+C95+C134+C140+C167+C194</f>
        <v>470093.80999999994</v>
      </c>
      <c r="D81" s="111">
        <f t="shared" si="69"/>
        <v>62392.170681531614</v>
      </c>
      <c r="E81" s="111">
        <f t="shared" si="69"/>
        <v>504100</v>
      </c>
      <c r="F81" s="111">
        <f t="shared" si="69"/>
        <v>66905.567721812986</v>
      </c>
      <c r="G81" s="111">
        <f t="shared" si="69"/>
        <v>439813.03</v>
      </c>
      <c r="H81" s="111">
        <f t="shared" si="69"/>
        <v>58373.223119649607</v>
      </c>
      <c r="I81" s="111">
        <f t="shared" si="69"/>
        <v>0</v>
      </c>
      <c r="J81" s="111">
        <f t="shared" si="69"/>
        <v>58373.223119649607</v>
      </c>
      <c r="K81" s="111">
        <f>K82+K88+K95+K122+K128+K134+K140+K167+K194</f>
        <v>18104.400000000001</v>
      </c>
      <c r="L81" s="111">
        <f>L82+L88+L95+L134+L140+L167+L194</f>
        <v>75734.015318202932</v>
      </c>
    </row>
    <row r="82" spans="1:12" x14ac:dyDescent="0.25">
      <c r="A82" s="52" t="s">
        <v>131</v>
      </c>
      <c r="B82" s="61" t="s">
        <v>130</v>
      </c>
      <c r="C82" s="112">
        <f>C83</f>
        <v>2500</v>
      </c>
      <c r="D82" s="112">
        <f t="shared" ref="D82:G86" si="70">D83</f>
        <v>331.80702103656512</v>
      </c>
      <c r="E82" s="112">
        <f t="shared" si="70"/>
        <v>2500</v>
      </c>
      <c r="F82" s="112">
        <f t="shared" si="70"/>
        <v>331.80702103656512</v>
      </c>
      <c r="G82" s="112">
        <f t="shared" si="70"/>
        <v>5000</v>
      </c>
      <c r="H82" s="112">
        <v>663.61</v>
      </c>
      <c r="I82" s="112">
        <f t="shared" ref="H82:L86" si="71">I83</f>
        <v>0</v>
      </c>
      <c r="J82" s="112">
        <v>663.61</v>
      </c>
      <c r="K82" s="112">
        <f>K83</f>
        <v>2.39</v>
      </c>
      <c r="L82" s="112">
        <f>L83</f>
        <v>666.00404207313022</v>
      </c>
    </row>
    <row r="83" spans="1:12" x14ac:dyDescent="0.25">
      <c r="A83" s="73" t="s">
        <v>72</v>
      </c>
      <c r="B83" s="105" t="s">
        <v>20</v>
      </c>
      <c r="C83" s="113">
        <f t="shared" ref="C83:L83" si="72">C85</f>
        <v>2500</v>
      </c>
      <c r="D83" s="113">
        <f t="shared" si="72"/>
        <v>331.80702103656512</v>
      </c>
      <c r="E83" s="113">
        <f t="shared" si="72"/>
        <v>2500</v>
      </c>
      <c r="F83" s="113">
        <f t="shared" si="72"/>
        <v>331.80702103656512</v>
      </c>
      <c r="G83" s="113">
        <f t="shared" si="72"/>
        <v>5000</v>
      </c>
      <c r="H83" s="113">
        <f t="shared" si="72"/>
        <v>663.61404207313024</v>
      </c>
      <c r="I83" s="113">
        <f t="shared" si="72"/>
        <v>0</v>
      </c>
      <c r="J83" s="113">
        <f t="shared" si="72"/>
        <v>663.61404207313024</v>
      </c>
      <c r="K83" s="113">
        <f t="shared" si="72"/>
        <v>2.39</v>
      </c>
      <c r="L83" s="113">
        <f t="shared" si="72"/>
        <v>666.00404207313022</v>
      </c>
    </row>
    <row r="84" spans="1:12" x14ac:dyDescent="0.25">
      <c r="A84" s="54">
        <v>3</v>
      </c>
      <c r="B84" s="41" t="s">
        <v>21</v>
      </c>
      <c r="C84" s="113"/>
      <c r="D84" s="113"/>
      <c r="E84" s="113"/>
      <c r="F84" s="113"/>
      <c r="G84" s="113"/>
      <c r="H84" s="114">
        <f>H85</f>
        <v>663.61404207313024</v>
      </c>
      <c r="I84" s="114">
        <f t="shared" ref="I84:L84" si="73">I85</f>
        <v>0</v>
      </c>
      <c r="J84" s="114">
        <f t="shared" si="73"/>
        <v>663.61404207313024</v>
      </c>
      <c r="K84" s="114">
        <f t="shared" si="73"/>
        <v>2.39</v>
      </c>
      <c r="L84" s="114">
        <f t="shared" si="73"/>
        <v>666.00404207313022</v>
      </c>
    </row>
    <row r="85" spans="1:12" x14ac:dyDescent="0.25">
      <c r="A85" s="55">
        <v>32</v>
      </c>
      <c r="B85" s="42" t="s">
        <v>36</v>
      </c>
      <c r="C85" s="115">
        <f>C86</f>
        <v>2500</v>
      </c>
      <c r="D85" s="115">
        <f t="shared" si="70"/>
        <v>331.80702103656512</v>
      </c>
      <c r="E85" s="115">
        <f t="shared" si="70"/>
        <v>2500</v>
      </c>
      <c r="F85" s="115">
        <f t="shared" si="70"/>
        <v>331.80702103656512</v>
      </c>
      <c r="G85" s="115">
        <f t="shared" si="70"/>
        <v>5000</v>
      </c>
      <c r="H85" s="115">
        <f t="shared" si="71"/>
        <v>663.61404207313024</v>
      </c>
      <c r="I85" s="115">
        <f t="shared" si="71"/>
        <v>0</v>
      </c>
      <c r="J85" s="115">
        <f t="shared" si="71"/>
        <v>663.61404207313024</v>
      </c>
      <c r="K85" s="115">
        <f t="shared" si="71"/>
        <v>2.39</v>
      </c>
      <c r="L85" s="115">
        <f t="shared" si="71"/>
        <v>666.00404207313022</v>
      </c>
    </row>
    <row r="86" spans="1:12" ht="26.25" hidden="1" x14ac:dyDescent="0.25">
      <c r="A86" s="49">
        <v>329</v>
      </c>
      <c r="B86" s="50" t="s">
        <v>117</v>
      </c>
      <c r="C86" s="106">
        <f>C87</f>
        <v>2500</v>
      </c>
      <c r="D86" s="106">
        <f t="shared" si="70"/>
        <v>331.80702103656512</v>
      </c>
      <c r="E86" s="106">
        <f t="shared" si="70"/>
        <v>2500</v>
      </c>
      <c r="F86" s="106">
        <f t="shared" si="70"/>
        <v>331.80702103656512</v>
      </c>
      <c r="G86" s="106">
        <f t="shared" si="70"/>
        <v>5000</v>
      </c>
      <c r="H86" s="106">
        <f t="shared" si="71"/>
        <v>663.61404207313024</v>
      </c>
      <c r="I86" s="106">
        <f t="shared" si="71"/>
        <v>0</v>
      </c>
      <c r="J86" s="106">
        <f t="shared" si="71"/>
        <v>663.61404207313024</v>
      </c>
      <c r="K86" s="106">
        <f t="shared" si="71"/>
        <v>2.39</v>
      </c>
      <c r="L86" s="106">
        <f t="shared" si="71"/>
        <v>666.00404207313022</v>
      </c>
    </row>
    <row r="87" spans="1:12" ht="26.25" hidden="1" x14ac:dyDescent="0.25">
      <c r="A87" s="51">
        <v>3299</v>
      </c>
      <c r="B87" s="44" t="s">
        <v>117</v>
      </c>
      <c r="C87" s="107">
        <v>2500</v>
      </c>
      <c r="D87" s="107">
        <f>C87/7.5345</f>
        <v>331.80702103656512</v>
      </c>
      <c r="E87" s="108">
        <v>2500</v>
      </c>
      <c r="F87" s="107">
        <f>E87/7.5345</f>
        <v>331.80702103656512</v>
      </c>
      <c r="G87" s="107">
        <v>5000</v>
      </c>
      <c r="H87" s="108">
        <f>G87/7.5345</f>
        <v>663.61404207313024</v>
      </c>
      <c r="I87" s="108">
        <v>0</v>
      </c>
      <c r="J87" s="109">
        <f>H87+I87</f>
        <v>663.61404207313024</v>
      </c>
      <c r="K87" s="109">
        <v>2.39</v>
      </c>
      <c r="L87" s="109">
        <f>J87+K87</f>
        <v>666.00404207313022</v>
      </c>
    </row>
    <row r="88" spans="1:12" x14ac:dyDescent="0.25">
      <c r="A88" s="60" t="s">
        <v>147</v>
      </c>
      <c r="B88" s="60" t="s">
        <v>144</v>
      </c>
      <c r="C88" s="112">
        <f>C89</f>
        <v>0</v>
      </c>
      <c r="D88" s="112">
        <f t="shared" ref="D88:G91" si="74">D89</f>
        <v>0</v>
      </c>
      <c r="E88" s="112">
        <f t="shared" si="74"/>
        <v>16000</v>
      </c>
      <c r="F88" s="112">
        <f t="shared" si="74"/>
        <v>2123.5649346340169</v>
      </c>
      <c r="G88" s="112">
        <f t="shared" si="74"/>
        <v>6000</v>
      </c>
      <c r="H88" s="112">
        <f t="shared" ref="H88:L91" si="75">H89</f>
        <v>796.33404207313026</v>
      </c>
      <c r="I88" s="112">
        <f t="shared" si="75"/>
        <v>0</v>
      </c>
      <c r="J88" s="112">
        <f t="shared" si="75"/>
        <v>796.33404207313026</v>
      </c>
      <c r="K88" s="112">
        <f t="shared" si="75"/>
        <v>-796.33</v>
      </c>
      <c r="L88" s="112">
        <f t="shared" si="75"/>
        <v>4.0420731302219792E-3</v>
      </c>
    </row>
    <row r="89" spans="1:12" x14ac:dyDescent="0.25">
      <c r="A89" s="73" t="s">
        <v>72</v>
      </c>
      <c r="B89" s="105" t="s">
        <v>20</v>
      </c>
      <c r="C89" s="113">
        <f>C90</f>
        <v>0</v>
      </c>
      <c r="D89" s="113">
        <f t="shared" si="74"/>
        <v>0</v>
      </c>
      <c r="E89" s="113">
        <f t="shared" si="74"/>
        <v>16000</v>
      </c>
      <c r="F89" s="113">
        <f t="shared" si="74"/>
        <v>2123.5649346340169</v>
      </c>
      <c r="G89" s="113">
        <f t="shared" si="74"/>
        <v>6000</v>
      </c>
      <c r="H89" s="113">
        <f t="shared" si="75"/>
        <v>796.33404207313026</v>
      </c>
      <c r="I89" s="113">
        <f t="shared" si="75"/>
        <v>0</v>
      </c>
      <c r="J89" s="113">
        <f t="shared" si="75"/>
        <v>796.33404207313026</v>
      </c>
      <c r="K89" s="113">
        <f t="shared" si="75"/>
        <v>-796.33</v>
      </c>
      <c r="L89" s="113">
        <f t="shared" si="75"/>
        <v>4.0420731302219792E-3</v>
      </c>
    </row>
    <row r="90" spans="1:12" x14ac:dyDescent="0.25">
      <c r="A90" s="54">
        <v>3</v>
      </c>
      <c r="B90" s="41" t="s">
        <v>21</v>
      </c>
      <c r="C90" s="114">
        <f>C91</f>
        <v>0</v>
      </c>
      <c r="D90" s="114">
        <f t="shared" si="74"/>
        <v>0</v>
      </c>
      <c r="E90" s="114">
        <f t="shared" si="74"/>
        <v>16000</v>
      </c>
      <c r="F90" s="114">
        <f t="shared" si="74"/>
        <v>2123.5649346340169</v>
      </c>
      <c r="G90" s="114">
        <f t="shared" si="74"/>
        <v>6000</v>
      </c>
      <c r="H90" s="114">
        <f t="shared" si="75"/>
        <v>796.33404207313026</v>
      </c>
      <c r="I90" s="114">
        <f t="shared" si="75"/>
        <v>0</v>
      </c>
      <c r="J90" s="114">
        <f t="shared" si="75"/>
        <v>796.33404207313026</v>
      </c>
      <c r="K90" s="114">
        <f t="shared" si="75"/>
        <v>-796.33</v>
      </c>
      <c r="L90" s="114">
        <f t="shared" si="75"/>
        <v>4.0420731302219792E-3</v>
      </c>
    </row>
    <row r="91" spans="1:12" x14ac:dyDescent="0.25">
      <c r="A91" s="55">
        <v>32</v>
      </c>
      <c r="B91" s="42" t="s">
        <v>36</v>
      </c>
      <c r="C91" s="115">
        <f>C92</f>
        <v>0</v>
      </c>
      <c r="D91" s="115">
        <f t="shared" si="74"/>
        <v>0</v>
      </c>
      <c r="E91" s="115">
        <f t="shared" si="74"/>
        <v>16000</v>
      </c>
      <c r="F91" s="115">
        <f t="shared" si="74"/>
        <v>2123.5649346340169</v>
      </c>
      <c r="G91" s="115">
        <f t="shared" si="74"/>
        <v>6000</v>
      </c>
      <c r="H91" s="115">
        <f t="shared" si="75"/>
        <v>796.33404207313026</v>
      </c>
      <c r="I91" s="115">
        <f t="shared" si="75"/>
        <v>0</v>
      </c>
      <c r="J91" s="115">
        <f t="shared" si="75"/>
        <v>796.33404207313026</v>
      </c>
      <c r="K91" s="115">
        <f t="shared" si="75"/>
        <v>-796.33</v>
      </c>
      <c r="L91" s="115">
        <f t="shared" si="75"/>
        <v>4.0420731302219792E-3</v>
      </c>
    </row>
    <row r="92" spans="1:12" ht="26.25" hidden="1" x14ac:dyDescent="0.25">
      <c r="A92" s="49">
        <v>329</v>
      </c>
      <c r="B92" s="50" t="s">
        <v>117</v>
      </c>
      <c r="C92" s="106">
        <f>SUM(C93:C94)</f>
        <v>0</v>
      </c>
      <c r="D92" s="106">
        <f t="shared" ref="D92:G92" si="76">SUM(D93:D94)</f>
        <v>0</v>
      </c>
      <c r="E92" s="106">
        <f t="shared" si="76"/>
        <v>16000</v>
      </c>
      <c r="F92" s="106">
        <f t="shared" si="76"/>
        <v>2123.5649346340169</v>
      </c>
      <c r="G92" s="106">
        <f t="shared" si="76"/>
        <v>6000</v>
      </c>
      <c r="H92" s="106">
        <f t="shared" ref="H92:I92" si="77">SUM(H93:H94)</f>
        <v>796.33404207313026</v>
      </c>
      <c r="I92" s="106">
        <f t="shared" si="77"/>
        <v>0</v>
      </c>
      <c r="J92" s="106">
        <f>SUM(J93:J94)</f>
        <v>796.33404207313026</v>
      </c>
      <c r="K92" s="106">
        <f t="shared" ref="K92:L92" si="78">SUM(K93:K94)</f>
        <v>-796.33</v>
      </c>
      <c r="L92" s="106">
        <f t="shared" si="78"/>
        <v>4.0420731302219792E-3</v>
      </c>
    </row>
    <row r="93" spans="1:12" ht="26.25" hidden="1" x14ac:dyDescent="0.25">
      <c r="A93" s="51">
        <v>3291</v>
      </c>
      <c r="B93" s="44" t="s">
        <v>146</v>
      </c>
      <c r="C93" s="107">
        <v>0</v>
      </c>
      <c r="D93" s="107">
        <f t="shared" ref="D93:D94" si="79">C93/7.5345</f>
        <v>0</v>
      </c>
      <c r="E93" s="108">
        <v>2000</v>
      </c>
      <c r="F93" s="107">
        <f t="shared" ref="F93:F94" si="80">E93/7.5345</f>
        <v>265.44561682925212</v>
      </c>
      <c r="G93" s="107">
        <v>1000</v>
      </c>
      <c r="H93" s="108">
        <v>132.72</v>
      </c>
      <c r="I93" s="108">
        <v>0</v>
      </c>
      <c r="J93" s="109">
        <f>H93+I93</f>
        <v>132.72</v>
      </c>
      <c r="K93" s="109">
        <v>-132.72</v>
      </c>
      <c r="L93" s="109">
        <f t="shared" ref="L93:L94" si="81">J93+K93</f>
        <v>0</v>
      </c>
    </row>
    <row r="94" spans="1:12" ht="26.25" hidden="1" x14ac:dyDescent="0.25">
      <c r="A94" s="51">
        <v>3299</v>
      </c>
      <c r="B94" s="44" t="s">
        <v>117</v>
      </c>
      <c r="C94" s="107">
        <v>0</v>
      </c>
      <c r="D94" s="107">
        <f t="shared" si="79"/>
        <v>0</v>
      </c>
      <c r="E94" s="108">
        <v>14000</v>
      </c>
      <c r="F94" s="107">
        <f t="shared" si="80"/>
        <v>1858.1193178047647</v>
      </c>
      <c r="G94" s="107">
        <v>5000</v>
      </c>
      <c r="H94" s="108">
        <f t="shared" ref="H94" si="82">G94/7.5345</f>
        <v>663.61404207313024</v>
      </c>
      <c r="I94" s="108">
        <v>0</v>
      </c>
      <c r="J94" s="109">
        <f>H94+I94</f>
        <v>663.61404207313024</v>
      </c>
      <c r="K94" s="109">
        <v>-663.61</v>
      </c>
      <c r="L94" s="109">
        <f t="shared" si="81"/>
        <v>4.0420731302219792E-3</v>
      </c>
    </row>
    <row r="95" spans="1:12" ht="51" hidden="1" x14ac:dyDescent="0.25">
      <c r="A95" s="62" t="s">
        <v>209</v>
      </c>
      <c r="B95" s="62" t="s">
        <v>210</v>
      </c>
      <c r="C95" s="112">
        <f>C96+C109</f>
        <v>303209.31</v>
      </c>
      <c r="D95" s="112">
        <f t="shared" ref="D95" si="83">D96+D109</f>
        <v>40242.791160660956</v>
      </c>
      <c r="E95" s="112">
        <f t="shared" ref="E95" si="84">E96+E109</f>
        <v>0</v>
      </c>
      <c r="F95" s="112">
        <f t="shared" ref="F95:J95" si="85">F96+F109</f>
        <v>0</v>
      </c>
      <c r="G95" s="112">
        <f t="shared" si="85"/>
        <v>0</v>
      </c>
      <c r="H95" s="112">
        <f t="shared" si="85"/>
        <v>0</v>
      </c>
      <c r="I95" s="112">
        <f t="shared" si="85"/>
        <v>0</v>
      </c>
      <c r="J95" s="112">
        <f t="shared" si="85"/>
        <v>0</v>
      </c>
      <c r="K95" s="112"/>
      <c r="L95" s="112">
        <f t="shared" ref="L95" si="86">L96+L109</f>
        <v>0</v>
      </c>
    </row>
    <row r="96" spans="1:12" hidden="1" x14ac:dyDescent="0.25">
      <c r="A96" s="73" t="s">
        <v>72</v>
      </c>
      <c r="B96" s="105" t="s">
        <v>20</v>
      </c>
      <c r="C96" s="113">
        <f>C97</f>
        <v>66836.37</v>
      </c>
      <c r="D96" s="113">
        <f t="shared" ref="D96" si="87">D97</f>
        <v>8870.7107306390608</v>
      </c>
      <c r="E96" s="113">
        <f t="shared" ref="E96" si="88">E97</f>
        <v>0</v>
      </c>
      <c r="F96" s="113">
        <f t="shared" ref="F96:L96" si="89">F97</f>
        <v>0</v>
      </c>
      <c r="G96" s="113">
        <f t="shared" si="89"/>
        <v>0</v>
      </c>
      <c r="H96" s="113">
        <f t="shared" si="89"/>
        <v>0</v>
      </c>
      <c r="I96" s="113">
        <f t="shared" si="89"/>
        <v>0</v>
      </c>
      <c r="J96" s="113">
        <f t="shared" si="89"/>
        <v>0</v>
      </c>
      <c r="K96" s="113"/>
      <c r="L96" s="113">
        <f t="shared" si="89"/>
        <v>0</v>
      </c>
    </row>
    <row r="97" spans="1:12" hidden="1" x14ac:dyDescent="0.25">
      <c r="A97" s="54">
        <v>3</v>
      </c>
      <c r="B97" s="41" t="s">
        <v>21</v>
      </c>
      <c r="C97" s="114">
        <f>C98+C105</f>
        <v>66836.37</v>
      </c>
      <c r="D97" s="114">
        <f t="shared" ref="D97" si="90">D98+D105</f>
        <v>8870.7107306390608</v>
      </c>
      <c r="E97" s="114">
        <f t="shared" ref="E97" si="91">E98+E105</f>
        <v>0</v>
      </c>
      <c r="F97" s="114">
        <f t="shared" ref="F97:J97" si="92">F98+F105</f>
        <v>0</v>
      </c>
      <c r="G97" s="114">
        <f t="shared" si="92"/>
        <v>0</v>
      </c>
      <c r="H97" s="114">
        <f t="shared" si="92"/>
        <v>0</v>
      </c>
      <c r="I97" s="114">
        <f t="shared" si="92"/>
        <v>0</v>
      </c>
      <c r="J97" s="114">
        <f t="shared" si="92"/>
        <v>0</v>
      </c>
      <c r="K97" s="114"/>
      <c r="L97" s="114">
        <f t="shared" ref="L97" si="93">L98+L105</f>
        <v>0</v>
      </c>
    </row>
    <row r="98" spans="1:12" hidden="1" x14ac:dyDescent="0.25">
      <c r="A98" s="47">
        <v>31</v>
      </c>
      <c r="B98" s="48" t="s">
        <v>24</v>
      </c>
      <c r="C98" s="115">
        <f>C99+C101+C103</f>
        <v>47251.62</v>
      </c>
      <c r="D98" s="115">
        <f t="shared" ref="D98" si="94">D99+D101+D103</f>
        <v>6271.3677085407126</v>
      </c>
      <c r="E98" s="115">
        <f t="shared" ref="E98" si="95">E99+E101+E103</f>
        <v>0</v>
      </c>
      <c r="F98" s="115">
        <f t="shared" ref="F98:J98" si="96">F99+F101+F103</f>
        <v>0</v>
      </c>
      <c r="G98" s="115">
        <f t="shared" si="96"/>
        <v>0</v>
      </c>
      <c r="H98" s="115">
        <f t="shared" si="96"/>
        <v>0</v>
      </c>
      <c r="I98" s="115">
        <f t="shared" si="96"/>
        <v>0</v>
      </c>
      <c r="J98" s="115">
        <f t="shared" si="96"/>
        <v>0</v>
      </c>
      <c r="K98" s="115"/>
      <c r="L98" s="115">
        <f t="shared" ref="L98" si="97">L99+L101+L103</f>
        <v>0</v>
      </c>
    </row>
    <row r="99" spans="1:12" hidden="1" x14ac:dyDescent="0.25">
      <c r="A99" s="49">
        <v>311</v>
      </c>
      <c r="B99" s="50" t="s">
        <v>148</v>
      </c>
      <c r="C99" s="106">
        <f>C100</f>
        <v>0</v>
      </c>
      <c r="D99" s="106">
        <f t="shared" ref="D99" si="98">D100</f>
        <v>0</v>
      </c>
      <c r="E99" s="106">
        <f t="shared" ref="E99" si="99">E100</f>
        <v>0</v>
      </c>
      <c r="F99" s="106">
        <f t="shared" ref="F99:L99" si="100">F100</f>
        <v>0</v>
      </c>
      <c r="G99" s="106">
        <f t="shared" si="100"/>
        <v>0</v>
      </c>
      <c r="H99" s="106">
        <f t="shared" si="100"/>
        <v>0</v>
      </c>
      <c r="I99" s="106">
        <f t="shared" si="100"/>
        <v>0</v>
      </c>
      <c r="J99" s="106">
        <f t="shared" si="100"/>
        <v>0</v>
      </c>
      <c r="K99" s="106"/>
      <c r="L99" s="106">
        <f t="shared" si="100"/>
        <v>0</v>
      </c>
    </row>
    <row r="100" spans="1:12" hidden="1" x14ac:dyDescent="0.25">
      <c r="A100" s="51">
        <v>3111</v>
      </c>
      <c r="B100" s="44" t="s">
        <v>149</v>
      </c>
      <c r="C100" s="107">
        <v>0</v>
      </c>
      <c r="D100" s="107">
        <f>C100/7.5345</f>
        <v>0</v>
      </c>
      <c r="E100" s="108">
        <v>0</v>
      </c>
      <c r="F100" s="107">
        <f>E100/7.5345</f>
        <v>0</v>
      </c>
      <c r="G100" s="107">
        <v>0</v>
      </c>
      <c r="H100" s="108">
        <f>G100/7.5345</f>
        <v>0</v>
      </c>
      <c r="I100" s="108">
        <v>0</v>
      </c>
      <c r="J100" s="109">
        <v>0</v>
      </c>
      <c r="K100" s="109"/>
      <c r="L100" s="109">
        <f>J100+K100</f>
        <v>0</v>
      </c>
    </row>
    <row r="101" spans="1:12" hidden="1" x14ac:dyDescent="0.25">
      <c r="A101" s="49">
        <v>312</v>
      </c>
      <c r="B101" s="50" t="s">
        <v>150</v>
      </c>
      <c r="C101" s="106">
        <f>C102</f>
        <v>8250</v>
      </c>
      <c r="D101" s="106">
        <f t="shared" ref="D101" si="101">D102</f>
        <v>1094.9631694206648</v>
      </c>
      <c r="E101" s="106">
        <f t="shared" ref="E101" si="102">E102</f>
        <v>0</v>
      </c>
      <c r="F101" s="106">
        <f t="shared" ref="F101:L101" si="103">F102</f>
        <v>0</v>
      </c>
      <c r="G101" s="106">
        <f t="shared" si="103"/>
        <v>0</v>
      </c>
      <c r="H101" s="106">
        <f t="shared" si="103"/>
        <v>0</v>
      </c>
      <c r="I101" s="106">
        <f t="shared" si="103"/>
        <v>0</v>
      </c>
      <c r="J101" s="106">
        <f t="shared" si="103"/>
        <v>0</v>
      </c>
      <c r="K101" s="106"/>
      <c r="L101" s="106">
        <f t="shared" si="103"/>
        <v>0</v>
      </c>
    </row>
    <row r="102" spans="1:12" hidden="1" x14ac:dyDescent="0.25">
      <c r="A102" s="51">
        <v>3121</v>
      </c>
      <c r="B102" s="44" t="s">
        <v>150</v>
      </c>
      <c r="C102" s="107">
        <v>8250</v>
      </c>
      <c r="D102" s="107">
        <f>C102/7.5345</f>
        <v>1094.9631694206648</v>
      </c>
      <c r="E102" s="108">
        <v>0</v>
      </c>
      <c r="F102" s="107">
        <f>E102/7.5345</f>
        <v>0</v>
      </c>
      <c r="G102" s="107">
        <v>0</v>
      </c>
      <c r="H102" s="108">
        <f>G102/7.5345</f>
        <v>0</v>
      </c>
      <c r="I102" s="108">
        <v>0</v>
      </c>
      <c r="J102" s="109">
        <v>0</v>
      </c>
      <c r="K102" s="109"/>
      <c r="L102" s="109">
        <f>J102+K102</f>
        <v>0</v>
      </c>
    </row>
    <row r="103" spans="1:12" hidden="1" x14ac:dyDescent="0.25">
      <c r="A103" s="49">
        <v>313</v>
      </c>
      <c r="B103" s="50" t="s">
        <v>151</v>
      </c>
      <c r="C103" s="106">
        <f>C104</f>
        <v>39001.620000000003</v>
      </c>
      <c r="D103" s="106">
        <f t="shared" ref="D103" si="104">D104</f>
        <v>5176.404539120048</v>
      </c>
      <c r="E103" s="106">
        <f t="shared" ref="E103" si="105">E104</f>
        <v>0</v>
      </c>
      <c r="F103" s="106">
        <f t="shared" ref="F103:L103" si="106">F104</f>
        <v>0</v>
      </c>
      <c r="G103" s="106">
        <f t="shared" si="106"/>
        <v>0</v>
      </c>
      <c r="H103" s="106">
        <f t="shared" si="106"/>
        <v>0</v>
      </c>
      <c r="I103" s="106">
        <f t="shared" si="106"/>
        <v>0</v>
      </c>
      <c r="J103" s="106">
        <f t="shared" si="106"/>
        <v>0</v>
      </c>
      <c r="K103" s="106"/>
      <c r="L103" s="106">
        <f t="shared" si="106"/>
        <v>0</v>
      </c>
    </row>
    <row r="104" spans="1:12" hidden="1" x14ac:dyDescent="0.25">
      <c r="A104" s="51">
        <v>3132</v>
      </c>
      <c r="B104" s="44" t="s">
        <v>152</v>
      </c>
      <c r="C104" s="107">
        <v>39001.620000000003</v>
      </c>
      <c r="D104" s="107">
        <f>C104/7.5345</f>
        <v>5176.404539120048</v>
      </c>
      <c r="E104" s="108">
        <v>0</v>
      </c>
      <c r="F104" s="107">
        <f>E104/7.5345</f>
        <v>0</v>
      </c>
      <c r="G104" s="107">
        <v>0</v>
      </c>
      <c r="H104" s="108">
        <f>G104/7.5345</f>
        <v>0</v>
      </c>
      <c r="I104" s="108">
        <v>0</v>
      </c>
      <c r="J104" s="109">
        <v>0</v>
      </c>
      <c r="K104" s="109"/>
      <c r="L104" s="109">
        <f>J104+K104</f>
        <v>0</v>
      </c>
    </row>
    <row r="105" spans="1:12" hidden="1" x14ac:dyDescent="0.25">
      <c r="A105" s="47">
        <v>32</v>
      </c>
      <c r="B105" s="48" t="s">
        <v>36</v>
      </c>
      <c r="C105" s="115">
        <f>C106</f>
        <v>19584.75</v>
      </c>
      <c r="D105" s="115">
        <f t="shared" ref="D105" si="107">D106</f>
        <v>2599.3430220983473</v>
      </c>
      <c r="E105" s="115">
        <f t="shared" ref="E105" si="108">E106</f>
        <v>0</v>
      </c>
      <c r="F105" s="115">
        <f t="shared" ref="F105:L105" si="109">F106</f>
        <v>0</v>
      </c>
      <c r="G105" s="115">
        <f t="shared" si="109"/>
        <v>0</v>
      </c>
      <c r="H105" s="115">
        <f t="shared" si="109"/>
        <v>0</v>
      </c>
      <c r="I105" s="115">
        <f t="shared" si="109"/>
        <v>0</v>
      </c>
      <c r="J105" s="115">
        <f t="shared" si="109"/>
        <v>0</v>
      </c>
      <c r="K105" s="115"/>
      <c r="L105" s="115">
        <f t="shared" si="109"/>
        <v>0</v>
      </c>
    </row>
    <row r="106" spans="1:12" hidden="1" x14ac:dyDescent="0.25">
      <c r="A106" s="49">
        <v>321</v>
      </c>
      <c r="B106" s="50" t="s">
        <v>100</v>
      </c>
      <c r="C106" s="106">
        <f>SUM(C107:C108)</f>
        <v>19584.75</v>
      </c>
      <c r="D106" s="106">
        <f t="shared" ref="D106" si="110">SUM(D107:D108)</f>
        <v>2599.3430220983473</v>
      </c>
      <c r="E106" s="106">
        <f t="shared" ref="E106" si="111">SUM(E107:E108)</f>
        <v>0</v>
      </c>
      <c r="F106" s="106">
        <f t="shared" ref="F106:G106" si="112">SUM(F107:F108)</f>
        <v>0</v>
      </c>
      <c r="G106" s="106">
        <f t="shared" si="112"/>
        <v>0</v>
      </c>
      <c r="H106" s="106">
        <f t="shared" ref="H106:J106" si="113">SUM(H107:H108)</f>
        <v>0</v>
      </c>
      <c r="I106" s="106">
        <f t="shared" si="113"/>
        <v>0</v>
      </c>
      <c r="J106" s="106">
        <f t="shared" si="113"/>
        <v>0</v>
      </c>
      <c r="K106" s="106"/>
      <c r="L106" s="106">
        <f t="shared" ref="L106" si="114">SUM(L107:L108)</f>
        <v>0</v>
      </c>
    </row>
    <row r="107" spans="1:12" hidden="1" x14ac:dyDescent="0.25">
      <c r="A107" s="51">
        <v>3211</v>
      </c>
      <c r="B107" s="44" t="s">
        <v>101</v>
      </c>
      <c r="C107" s="107">
        <v>0</v>
      </c>
      <c r="D107" s="107">
        <f t="shared" ref="D107:D108" si="115">C107/7.5345</f>
        <v>0</v>
      </c>
      <c r="E107" s="108">
        <v>0</v>
      </c>
      <c r="F107" s="107">
        <f t="shared" ref="F107:F108" si="116">E107/7.5345</f>
        <v>0</v>
      </c>
      <c r="G107" s="107">
        <v>0</v>
      </c>
      <c r="H107" s="108">
        <f t="shared" ref="H107:H108" si="117">G107/7.5345</f>
        <v>0</v>
      </c>
      <c r="I107" s="108">
        <v>0</v>
      </c>
      <c r="J107" s="109">
        <v>0</v>
      </c>
      <c r="K107" s="109"/>
      <c r="L107" s="109">
        <f t="shared" ref="L107:L108" si="118">J107+K107</f>
        <v>0</v>
      </c>
    </row>
    <row r="108" spans="1:12" hidden="1" x14ac:dyDescent="0.25">
      <c r="A108" s="51">
        <v>3212</v>
      </c>
      <c r="B108" s="44" t="s">
        <v>153</v>
      </c>
      <c r="C108" s="107">
        <v>19584.75</v>
      </c>
      <c r="D108" s="107">
        <f t="shared" si="115"/>
        <v>2599.3430220983473</v>
      </c>
      <c r="E108" s="108">
        <v>0</v>
      </c>
      <c r="F108" s="107">
        <f t="shared" si="116"/>
        <v>0</v>
      </c>
      <c r="G108" s="107">
        <v>0</v>
      </c>
      <c r="H108" s="108">
        <f t="shared" si="117"/>
        <v>0</v>
      </c>
      <c r="I108" s="108">
        <v>0</v>
      </c>
      <c r="J108" s="109">
        <v>0</v>
      </c>
      <c r="K108" s="109"/>
      <c r="L108" s="109">
        <f t="shared" si="118"/>
        <v>0</v>
      </c>
    </row>
    <row r="109" spans="1:12" hidden="1" x14ac:dyDescent="0.25">
      <c r="A109" s="73" t="s">
        <v>77</v>
      </c>
      <c r="B109" s="86" t="s">
        <v>78</v>
      </c>
      <c r="C109" s="113">
        <f>C110</f>
        <v>236372.94</v>
      </c>
      <c r="D109" s="113">
        <f t="shared" ref="D109" si="119">D110</f>
        <v>31372.080430021899</v>
      </c>
      <c r="E109" s="113">
        <f t="shared" ref="E109" si="120">E110</f>
        <v>0</v>
      </c>
      <c r="F109" s="113">
        <f t="shared" ref="F109:L109" si="121">F110</f>
        <v>0</v>
      </c>
      <c r="G109" s="113">
        <f t="shared" si="121"/>
        <v>0</v>
      </c>
      <c r="H109" s="113">
        <f t="shared" si="121"/>
        <v>0</v>
      </c>
      <c r="I109" s="113">
        <v>0</v>
      </c>
      <c r="J109" s="113">
        <f t="shared" si="121"/>
        <v>0</v>
      </c>
      <c r="K109" s="113"/>
      <c r="L109" s="113">
        <f t="shared" si="121"/>
        <v>0</v>
      </c>
    </row>
    <row r="110" spans="1:12" hidden="1" x14ac:dyDescent="0.25">
      <c r="A110" s="54">
        <v>3</v>
      </c>
      <c r="B110" s="41" t="s">
        <v>21</v>
      </c>
      <c r="C110" s="114">
        <f>C111+C118</f>
        <v>236372.94</v>
      </c>
      <c r="D110" s="114">
        <f t="shared" ref="D110" si="122">D111+D118</f>
        <v>31372.080430021899</v>
      </c>
      <c r="E110" s="114">
        <f t="shared" ref="E110" si="123">E111+E118</f>
        <v>0</v>
      </c>
      <c r="F110" s="114">
        <f t="shared" ref="F110:J110" si="124">F111+F118</f>
        <v>0</v>
      </c>
      <c r="G110" s="114">
        <f t="shared" si="124"/>
        <v>0</v>
      </c>
      <c r="H110" s="114">
        <f t="shared" si="124"/>
        <v>0</v>
      </c>
      <c r="I110" s="114">
        <f t="shared" si="124"/>
        <v>0</v>
      </c>
      <c r="J110" s="114">
        <f t="shared" si="124"/>
        <v>0</v>
      </c>
      <c r="K110" s="114"/>
      <c r="L110" s="114">
        <f t="shared" ref="L110" si="125">L111+L118</f>
        <v>0</v>
      </c>
    </row>
    <row r="111" spans="1:12" hidden="1" x14ac:dyDescent="0.25">
      <c r="A111" s="47">
        <v>31</v>
      </c>
      <c r="B111" s="48" t="s">
        <v>24</v>
      </c>
      <c r="C111" s="115">
        <f>C112+C114+C116</f>
        <v>236372.94</v>
      </c>
      <c r="D111" s="115">
        <f t="shared" ref="D111" si="126">D112+D114+D116</f>
        <v>31372.080430021899</v>
      </c>
      <c r="E111" s="115">
        <f t="shared" ref="E111" si="127">E112+E114+E116</f>
        <v>0</v>
      </c>
      <c r="F111" s="115">
        <f t="shared" ref="F111:J111" si="128">F112+F114+F116</f>
        <v>0</v>
      </c>
      <c r="G111" s="115">
        <f t="shared" si="128"/>
        <v>0</v>
      </c>
      <c r="H111" s="115">
        <f t="shared" si="128"/>
        <v>0</v>
      </c>
      <c r="I111" s="115">
        <f t="shared" si="128"/>
        <v>0</v>
      </c>
      <c r="J111" s="115">
        <f t="shared" si="128"/>
        <v>0</v>
      </c>
      <c r="K111" s="115"/>
      <c r="L111" s="115">
        <f t="shared" ref="L111" si="129">L112+L114+L116</f>
        <v>0</v>
      </c>
    </row>
    <row r="112" spans="1:12" hidden="1" x14ac:dyDescent="0.25">
      <c r="A112" s="49">
        <v>311</v>
      </c>
      <c r="B112" s="50" t="s">
        <v>148</v>
      </c>
      <c r="C112" s="106">
        <f>C113</f>
        <v>236372.94</v>
      </c>
      <c r="D112" s="106">
        <f t="shared" ref="D112" si="130">D113</f>
        <v>31372.080430021899</v>
      </c>
      <c r="E112" s="106">
        <f t="shared" ref="E112" si="131">E113</f>
        <v>0</v>
      </c>
      <c r="F112" s="106">
        <f t="shared" ref="F112:L112" si="132">F113</f>
        <v>0</v>
      </c>
      <c r="G112" s="106">
        <f t="shared" si="132"/>
        <v>0</v>
      </c>
      <c r="H112" s="106">
        <f t="shared" si="132"/>
        <v>0</v>
      </c>
      <c r="I112" s="106">
        <f t="shared" si="132"/>
        <v>0</v>
      </c>
      <c r="J112" s="106">
        <f t="shared" si="132"/>
        <v>0</v>
      </c>
      <c r="K112" s="106"/>
      <c r="L112" s="106">
        <f t="shared" si="132"/>
        <v>0</v>
      </c>
    </row>
    <row r="113" spans="1:12" hidden="1" x14ac:dyDescent="0.25">
      <c r="A113" s="51">
        <v>3111</v>
      </c>
      <c r="B113" s="44" t="s">
        <v>149</v>
      </c>
      <c r="C113" s="107">
        <v>236372.94</v>
      </c>
      <c r="D113" s="107">
        <f>C113/7.5345</f>
        <v>31372.080430021899</v>
      </c>
      <c r="E113" s="108">
        <v>0</v>
      </c>
      <c r="F113" s="107">
        <f>E113/7.5345</f>
        <v>0</v>
      </c>
      <c r="G113" s="107">
        <v>0</v>
      </c>
      <c r="H113" s="108">
        <f>G113/7.5345</f>
        <v>0</v>
      </c>
      <c r="I113" s="108">
        <v>0</v>
      </c>
      <c r="J113" s="109">
        <v>0</v>
      </c>
      <c r="K113" s="109"/>
      <c r="L113" s="109">
        <f>J113+K113</f>
        <v>0</v>
      </c>
    </row>
    <row r="114" spans="1:12" hidden="1" x14ac:dyDescent="0.25">
      <c r="A114" s="49">
        <v>312</v>
      </c>
      <c r="B114" s="50" t="s">
        <v>150</v>
      </c>
      <c r="C114" s="106">
        <f>C115</f>
        <v>0</v>
      </c>
      <c r="D114" s="106">
        <f t="shared" ref="D114" si="133">D115</f>
        <v>0</v>
      </c>
      <c r="E114" s="106">
        <f t="shared" ref="E114" si="134">E115</f>
        <v>0</v>
      </c>
      <c r="F114" s="106">
        <f t="shared" ref="F114:L114" si="135">F115</f>
        <v>0</v>
      </c>
      <c r="G114" s="106">
        <f t="shared" si="135"/>
        <v>0</v>
      </c>
      <c r="H114" s="106">
        <f t="shared" si="135"/>
        <v>0</v>
      </c>
      <c r="I114" s="106">
        <f t="shared" si="135"/>
        <v>0</v>
      </c>
      <c r="J114" s="106">
        <f t="shared" si="135"/>
        <v>0</v>
      </c>
      <c r="K114" s="106"/>
      <c r="L114" s="106">
        <f t="shared" si="135"/>
        <v>0</v>
      </c>
    </row>
    <row r="115" spans="1:12" hidden="1" x14ac:dyDescent="0.25">
      <c r="A115" s="51">
        <v>3121</v>
      </c>
      <c r="B115" s="44" t="s">
        <v>150</v>
      </c>
      <c r="C115" s="107">
        <v>0</v>
      </c>
      <c r="D115" s="107">
        <f>C115/7.5345</f>
        <v>0</v>
      </c>
      <c r="E115" s="108">
        <v>0</v>
      </c>
      <c r="F115" s="107">
        <f>E115/7.5345</f>
        <v>0</v>
      </c>
      <c r="G115" s="107">
        <v>0</v>
      </c>
      <c r="H115" s="108">
        <f>G115/7.5345</f>
        <v>0</v>
      </c>
      <c r="I115" s="108">
        <v>0</v>
      </c>
      <c r="J115" s="109">
        <v>0</v>
      </c>
      <c r="K115" s="109"/>
      <c r="L115" s="109">
        <f>J115+K115</f>
        <v>0</v>
      </c>
    </row>
    <row r="116" spans="1:12" hidden="1" x14ac:dyDescent="0.25">
      <c r="A116" s="49">
        <v>313</v>
      </c>
      <c r="B116" s="50" t="s">
        <v>151</v>
      </c>
      <c r="C116" s="106">
        <f>C117</f>
        <v>0</v>
      </c>
      <c r="D116" s="106">
        <f t="shared" ref="D116" si="136">D117</f>
        <v>0</v>
      </c>
      <c r="E116" s="106">
        <f t="shared" ref="E116" si="137">E117</f>
        <v>0</v>
      </c>
      <c r="F116" s="106">
        <f t="shared" ref="F116:L116" si="138">F117</f>
        <v>0</v>
      </c>
      <c r="G116" s="106">
        <f t="shared" si="138"/>
        <v>0</v>
      </c>
      <c r="H116" s="106">
        <f t="shared" si="138"/>
        <v>0</v>
      </c>
      <c r="I116" s="106">
        <f t="shared" si="138"/>
        <v>0</v>
      </c>
      <c r="J116" s="106">
        <f t="shared" si="138"/>
        <v>0</v>
      </c>
      <c r="K116" s="106"/>
      <c r="L116" s="106">
        <f t="shared" si="138"/>
        <v>0</v>
      </c>
    </row>
    <row r="117" spans="1:12" hidden="1" x14ac:dyDescent="0.25">
      <c r="A117" s="51">
        <v>3132</v>
      </c>
      <c r="B117" s="44" t="s">
        <v>152</v>
      </c>
      <c r="C117" s="107">
        <v>0</v>
      </c>
      <c r="D117" s="107">
        <f>C117/7.5345</f>
        <v>0</v>
      </c>
      <c r="E117" s="108">
        <v>0</v>
      </c>
      <c r="F117" s="107">
        <f>E117/7.5345</f>
        <v>0</v>
      </c>
      <c r="G117" s="107">
        <v>0</v>
      </c>
      <c r="H117" s="108">
        <f>G117/7.5345</f>
        <v>0</v>
      </c>
      <c r="I117" s="108">
        <v>0</v>
      </c>
      <c r="J117" s="109">
        <v>0</v>
      </c>
      <c r="K117" s="109"/>
      <c r="L117" s="109">
        <f>J117+K117</f>
        <v>0</v>
      </c>
    </row>
    <row r="118" spans="1:12" hidden="1" x14ac:dyDescent="0.25">
      <c r="A118" s="47">
        <v>32</v>
      </c>
      <c r="B118" s="48" t="s">
        <v>36</v>
      </c>
      <c r="C118" s="115">
        <f>C119</f>
        <v>0</v>
      </c>
      <c r="D118" s="115">
        <f t="shared" ref="D118" si="139">D119</f>
        <v>0</v>
      </c>
      <c r="E118" s="115">
        <f t="shared" ref="E118" si="140">E119</f>
        <v>0</v>
      </c>
      <c r="F118" s="115">
        <f t="shared" ref="F118:L118" si="141">F119</f>
        <v>0</v>
      </c>
      <c r="G118" s="115">
        <f t="shared" si="141"/>
        <v>0</v>
      </c>
      <c r="H118" s="115">
        <f t="shared" si="141"/>
        <v>0</v>
      </c>
      <c r="I118" s="115">
        <f t="shared" si="141"/>
        <v>0</v>
      </c>
      <c r="J118" s="115">
        <f t="shared" si="141"/>
        <v>0</v>
      </c>
      <c r="K118" s="115"/>
      <c r="L118" s="115">
        <f t="shared" si="141"/>
        <v>0</v>
      </c>
    </row>
    <row r="119" spans="1:12" hidden="1" x14ac:dyDescent="0.25">
      <c r="A119" s="49">
        <v>321</v>
      </c>
      <c r="B119" s="50" t="s">
        <v>100</v>
      </c>
      <c r="C119" s="106">
        <f>SUM(C120:C121)</f>
        <v>0</v>
      </c>
      <c r="D119" s="106">
        <f t="shared" ref="D119" si="142">SUM(D120:D121)</f>
        <v>0</v>
      </c>
      <c r="E119" s="106">
        <f t="shared" ref="E119" si="143">SUM(E120:E121)</f>
        <v>0</v>
      </c>
      <c r="F119" s="106">
        <f t="shared" ref="F119:G119" si="144">SUM(F120:F121)</f>
        <v>0</v>
      </c>
      <c r="G119" s="106">
        <f t="shared" si="144"/>
        <v>0</v>
      </c>
      <c r="H119" s="106">
        <f t="shared" ref="H119:J119" si="145">SUM(H120:H121)</f>
        <v>0</v>
      </c>
      <c r="I119" s="106">
        <f t="shared" si="145"/>
        <v>0</v>
      </c>
      <c r="J119" s="106">
        <f t="shared" si="145"/>
        <v>0</v>
      </c>
      <c r="K119" s="106"/>
      <c r="L119" s="106">
        <f t="shared" ref="L119" si="146">SUM(L120:L121)</f>
        <v>0</v>
      </c>
    </row>
    <row r="120" spans="1:12" hidden="1" x14ac:dyDescent="0.25">
      <c r="A120" s="51">
        <v>3211</v>
      </c>
      <c r="B120" s="44" t="s">
        <v>101</v>
      </c>
      <c r="C120" s="107">
        <v>0</v>
      </c>
      <c r="D120" s="107">
        <f t="shared" ref="D120:D121" si="147">C120/7.5345</f>
        <v>0</v>
      </c>
      <c r="E120" s="108">
        <v>0</v>
      </c>
      <c r="F120" s="107">
        <f t="shared" ref="F120:F121" si="148">E120/7.5345</f>
        <v>0</v>
      </c>
      <c r="G120" s="107">
        <v>0</v>
      </c>
      <c r="H120" s="108">
        <f t="shared" ref="H120:H121" si="149">G120/7.5345</f>
        <v>0</v>
      </c>
      <c r="I120" s="108">
        <v>0</v>
      </c>
      <c r="J120" s="109">
        <v>0</v>
      </c>
      <c r="K120" s="109"/>
      <c r="L120" s="109">
        <f t="shared" ref="L120:L121" si="150">J120+K120</f>
        <v>0</v>
      </c>
    </row>
    <row r="121" spans="1:12" hidden="1" x14ac:dyDescent="0.25">
      <c r="A121" s="51">
        <v>3212</v>
      </c>
      <c r="B121" s="44" t="s">
        <v>153</v>
      </c>
      <c r="C121" s="107">
        <v>0</v>
      </c>
      <c r="D121" s="107">
        <f t="shared" si="147"/>
        <v>0</v>
      </c>
      <c r="E121" s="108">
        <v>0</v>
      </c>
      <c r="F121" s="107">
        <f t="shared" si="148"/>
        <v>0</v>
      </c>
      <c r="G121" s="107">
        <v>0</v>
      </c>
      <c r="H121" s="108">
        <f t="shared" si="149"/>
        <v>0</v>
      </c>
      <c r="I121" s="108">
        <v>0</v>
      </c>
      <c r="J121" s="109">
        <v>0</v>
      </c>
      <c r="K121" s="109"/>
      <c r="L121" s="109">
        <f t="shared" si="150"/>
        <v>0</v>
      </c>
    </row>
    <row r="122" spans="1:12" x14ac:dyDescent="0.25">
      <c r="A122" s="60" t="s">
        <v>228</v>
      </c>
      <c r="B122" s="60" t="s">
        <v>229</v>
      </c>
      <c r="C122" s="107"/>
      <c r="D122" s="107"/>
      <c r="E122" s="107"/>
      <c r="F122" s="107"/>
      <c r="G122" s="107"/>
      <c r="H122" s="112">
        <f>H123</f>
        <v>0</v>
      </c>
      <c r="I122" s="112">
        <f t="shared" ref="I122:L126" si="151">I123</f>
        <v>0</v>
      </c>
      <c r="J122" s="112">
        <f t="shared" si="151"/>
        <v>0</v>
      </c>
      <c r="K122" s="112">
        <f t="shared" si="151"/>
        <v>663.61</v>
      </c>
      <c r="L122" s="112">
        <f t="shared" si="151"/>
        <v>663.61</v>
      </c>
    </row>
    <row r="123" spans="1:12" x14ac:dyDescent="0.25">
      <c r="A123" s="73" t="s">
        <v>72</v>
      </c>
      <c r="B123" s="105" t="s">
        <v>20</v>
      </c>
      <c r="C123" s="107"/>
      <c r="D123" s="107"/>
      <c r="E123" s="107"/>
      <c r="F123" s="107"/>
      <c r="G123" s="107"/>
      <c r="H123" s="113">
        <f>H124</f>
        <v>0</v>
      </c>
      <c r="I123" s="113">
        <f t="shared" si="151"/>
        <v>0</v>
      </c>
      <c r="J123" s="113">
        <f t="shared" si="151"/>
        <v>0</v>
      </c>
      <c r="K123" s="113">
        <f t="shared" si="151"/>
        <v>663.61</v>
      </c>
      <c r="L123" s="113">
        <f t="shared" si="151"/>
        <v>663.61</v>
      </c>
    </row>
    <row r="124" spans="1:12" x14ac:dyDescent="0.25">
      <c r="A124" s="54">
        <v>3</v>
      </c>
      <c r="B124" s="41" t="s">
        <v>21</v>
      </c>
      <c r="C124" s="107"/>
      <c r="D124" s="107"/>
      <c r="E124" s="107"/>
      <c r="F124" s="107"/>
      <c r="G124" s="107"/>
      <c r="H124" s="114">
        <f>H125</f>
        <v>0</v>
      </c>
      <c r="I124" s="114">
        <f t="shared" si="151"/>
        <v>0</v>
      </c>
      <c r="J124" s="114">
        <f t="shared" si="151"/>
        <v>0</v>
      </c>
      <c r="K124" s="114">
        <f t="shared" si="151"/>
        <v>663.61</v>
      </c>
      <c r="L124" s="114">
        <f t="shared" si="151"/>
        <v>663.61</v>
      </c>
    </row>
    <row r="125" spans="1:12" x14ac:dyDescent="0.25">
      <c r="A125" s="55">
        <v>32</v>
      </c>
      <c r="B125" s="42" t="s">
        <v>36</v>
      </c>
      <c r="C125" s="107"/>
      <c r="D125" s="107"/>
      <c r="E125" s="107"/>
      <c r="F125" s="107"/>
      <c r="G125" s="107"/>
      <c r="H125" s="115">
        <f>H126</f>
        <v>0</v>
      </c>
      <c r="I125" s="115">
        <f t="shared" si="151"/>
        <v>0</v>
      </c>
      <c r="J125" s="115">
        <f t="shared" si="151"/>
        <v>0</v>
      </c>
      <c r="K125" s="115">
        <f t="shared" si="151"/>
        <v>663.61</v>
      </c>
      <c r="L125" s="115">
        <f t="shared" si="151"/>
        <v>663.61</v>
      </c>
    </row>
    <row r="126" spans="1:12" ht="26.25" hidden="1" x14ac:dyDescent="0.25">
      <c r="A126" s="49">
        <v>329</v>
      </c>
      <c r="B126" s="50" t="s">
        <v>117</v>
      </c>
      <c r="C126" s="107"/>
      <c r="D126" s="107"/>
      <c r="E126" s="107"/>
      <c r="F126" s="107"/>
      <c r="G126" s="107"/>
      <c r="H126" s="106">
        <f>H127</f>
        <v>0</v>
      </c>
      <c r="I126" s="106">
        <f t="shared" si="151"/>
        <v>0</v>
      </c>
      <c r="J126" s="106">
        <f t="shared" si="151"/>
        <v>0</v>
      </c>
      <c r="K126" s="106">
        <f t="shared" si="151"/>
        <v>663.61</v>
      </c>
      <c r="L126" s="106">
        <f t="shared" si="151"/>
        <v>663.61</v>
      </c>
    </row>
    <row r="127" spans="1:12" ht="26.25" hidden="1" x14ac:dyDescent="0.25">
      <c r="A127" s="51">
        <v>3299</v>
      </c>
      <c r="B127" s="44" t="s">
        <v>117</v>
      </c>
      <c r="C127" s="107"/>
      <c r="D127" s="107"/>
      <c r="E127" s="107"/>
      <c r="F127" s="107"/>
      <c r="G127" s="107"/>
      <c r="H127" s="107">
        <v>0</v>
      </c>
      <c r="I127" s="107"/>
      <c r="J127" s="133">
        <v>0</v>
      </c>
      <c r="K127" s="133">
        <v>663.61</v>
      </c>
      <c r="L127" s="109">
        <f t="shared" ref="L127" si="152">J127+K127</f>
        <v>663.61</v>
      </c>
    </row>
    <row r="128" spans="1:12" ht="26.25" x14ac:dyDescent="0.25">
      <c r="A128" s="52" t="s">
        <v>230</v>
      </c>
      <c r="B128" s="61" t="s">
        <v>231</v>
      </c>
      <c r="C128" s="107"/>
      <c r="D128" s="107"/>
      <c r="E128" s="107"/>
      <c r="F128" s="107"/>
      <c r="G128" s="107"/>
      <c r="H128" s="112">
        <f>H129</f>
        <v>0</v>
      </c>
      <c r="I128" s="112">
        <f t="shared" ref="I128:L132" si="153">I129</f>
        <v>0</v>
      </c>
      <c r="J128" s="112">
        <f t="shared" si="153"/>
        <v>0</v>
      </c>
      <c r="K128" s="112">
        <f t="shared" si="153"/>
        <v>80</v>
      </c>
      <c r="L128" s="112">
        <f t="shared" si="153"/>
        <v>80</v>
      </c>
    </row>
    <row r="129" spans="1:12" x14ac:dyDescent="0.25">
      <c r="A129" s="73" t="s">
        <v>72</v>
      </c>
      <c r="B129" s="105" t="s">
        <v>20</v>
      </c>
      <c r="C129" s="107"/>
      <c r="D129" s="107"/>
      <c r="E129" s="107"/>
      <c r="F129" s="107"/>
      <c r="G129" s="107"/>
      <c r="H129" s="113">
        <f>H130</f>
        <v>0</v>
      </c>
      <c r="I129" s="113">
        <f t="shared" si="153"/>
        <v>0</v>
      </c>
      <c r="J129" s="113">
        <f t="shared" si="153"/>
        <v>0</v>
      </c>
      <c r="K129" s="113">
        <f t="shared" si="153"/>
        <v>80</v>
      </c>
      <c r="L129" s="113">
        <f t="shared" si="153"/>
        <v>80</v>
      </c>
    </row>
    <row r="130" spans="1:12" x14ac:dyDescent="0.25">
      <c r="A130" s="54">
        <v>3</v>
      </c>
      <c r="B130" s="41" t="s">
        <v>21</v>
      </c>
      <c r="C130" s="107"/>
      <c r="D130" s="107"/>
      <c r="E130" s="107"/>
      <c r="F130" s="107"/>
      <c r="G130" s="107"/>
      <c r="H130" s="114">
        <f>H131</f>
        <v>0</v>
      </c>
      <c r="I130" s="114">
        <f t="shared" si="153"/>
        <v>0</v>
      </c>
      <c r="J130" s="114">
        <f t="shared" si="153"/>
        <v>0</v>
      </c>
      <c r="K130" s="114">
        <f t="shared" si="153"/>
        <v>80</v>
      </c>
      <c r="L130" s="114">
        <f t="shared" si="153"/>
        <v>80</v>
      </c>
    </row>
    <row r="131" spans="1:12" x14ac:dyDescent="0.25">
      <c r="A131" s="55">
        <v>32</v>
      </c>
      <c r="B131" s="42" t="s">
        <v>36</v>
      </c>
      <c r="C131" s="107"/>
      <c r="D131" s="107"/>
      <c r="E131" s="107"/>
      <c r="F131" s="107"/>
      <c r="G131" s="107"/>
      <c r="H131" s="115">
        <f>H132</f>
        <v>0</v>
      </c>
      <c r="I131" s="115">
        <f t="shared" si="153"/>
        <v>0</v>
      </c>
      <c r="J131" s="115">
        <f t="shared" si="153"/>
        <v>0</v>
      </c>
      <c r="K131" s="115">
        <f t="shared" si="153"/>
        <v>80</v>
      </c>
      <c r="L131" s="115">
        <f t="shared" si="153"/>
        <v>80</v>
      </c>
    </row>
    <row r="132" spans="1:12" hidden="1" x14ac:dyDescent="0.25">
      <c r="A132" s="49">
        <v>323</v>
      </c>
      <c r="B132" s="50" t="s">
        <v>108</v>
      </c>
      <c r="C132" s="107"/>
      <c r="D132" s="107"/>
      <c r="E132" s="107"/>
      <c r="F132" s="107"/>
      <c r="G132" s="107"/>
      <c r="H132" s="106">
        <f>H133</f>
        <v>0</v>
      </c>
      <c r="I132" s="106">
        <f t="shared" si="153"/>
        <v>0</v>
      </c>
      <c r="J132" s="106">
        <f t="shared" si="153"/>
        <v>0</v>
      </c>
      <c r="K132" s="106">
        <f t="shared" si="153"/>
        <v>80</v>
      </c>
      <c r="L132" s="106">
        <f t="shared" si="153"/>
        <v>80</v>
      </c>
    </row>
    <row r="133" spans="1:12" hidden="1" x14ac:dyDescent="0.25">
      <c r="A133" s="51">
        <v>3237</v>
      </c>
      <c r="B133" s="44" t="s">
        <v>114</v>
      </c>
      <c r="C133" s="107"/>
      <c r="D133" s="107"/>
      <c r="E133" s="107"/>
      <c r="F133" s="107"/>
      <c r="G133" s="107"/>
      <c r="H133" s="107">
        <v>0</v>
      </c>
      <c r="I133" s="107"/>
      <c r="J133" s="133">
        <v>0</v>
      </c>
      <c r="K133" s="133">
        <v>80</v>
      </c>
      <c r="L133" s="109">
        <f t="shared" ref="L133" si="154">J133+K133</f>
        <v>80</v>
      </c>
    </row>
    <row r="134" spans="1:12" x14ac:dyDescent="0.25">
      <c r="A134" s="64" t="s">
        <v>158</v>
      </c>
      <c r="B134" s="63" t="s">
        <v>159</v>
      </c>
      <c r="C134" s="112">
        <f>C135</f>
        <v>3913.04</v>
      </c>
      <c r="D134" s="112">
        <f t="shared" ref="D134:G138" si="155">D135</f>
        <v>519.34965823876826</v>
      </c>
      <c r="E134" s="112">
        <f t="shared" si="155"/>
        <v>0</v>
      </c>
      <c r="F134" s="112">
        <f t="shared" si="155"/>
        <v>0</v>
      </c>
      <c r="G134" s="112">
        <f t="shared" si="155"/>
        <v>4000</v>
      </c>
      <c r="H134" s="112">
        <f t="shared" ref="H134:L138" si="156">H135</f>
        <v>530.89123365850423</v>
      </c>
      <c r="I134" s="112">
        <f t="shared" si="156"/>
        <v>0</v>
      </c>
      <c r="J134" s="112">
        <f t="shared" si="156"/>
        <v>530.89123365850423</v>
      </c>
      <c r="K134" s="112">
        <f t="shared" si="156"/>
        <v>-0.01</v>
      </c>
      <c r="L134" s="112">
        <f t="shared" si="156"/>
        <v>530.88123365850424</v>
      </c>
    </row>
    <row r="135" spans="1:12" x14ac:dyDescent="0.25">
      <c r="A135" s="73" t="s">
        <v>72</v>
      </c>
      <c r="B135" s="105" t="s">
        <v>20</v>
      </c>
      <c r="C135" s="113">
        <f>C136</f>
        <v>3913.04</v>
      </c>
      <c r="D135" s="113">
        <f t="shared" si="155"/>
        <v>519.34965823876826</v>
      </c>
      <c r="E135" s="113">
        <f t="shared" si="155"/>
        <v>0</v>
      </c>
      <c r="F135" s="113">
        <f t="shared" si="155"/>
        <v>0</v>
      </c>
      <c r="G135" s="113">
        <f t="shared" si="155"/>
        <v>4000</v>
      </c>
      <c r="H135" s="113">
        <f t="shared" si="156"/>
        <v>530.89123365850423</v>
      </c>
      <c r="I135" s="113">
        <f t="shared" si="156"/>
        <v>0</v>
      </c>
      <c r="J135" s="113">
        <f t="shared" si="156"/>
        <v>530.89123365850423</v>
      </c>
      <c r="K135" s="113">
        <f t="shared" si="156"/>
        <v>-0.01</v>
      </c>
      <c r="L135" s="113">
        <f t="shared" si="156"/>
        <v>530.88123365850424</v>
      </c>
    </row>
    <row r="136" spans="1:12" x14ac:dyDescent="0.25">
      <c r="A136" s="45">
        <v>3</v>
      </c>
      <c r="B136" s="57" t="s">
        <v>21</v>
      </c>
      <c r="C136" s="114">
        <f>C137</f>
        <v>3913.04</v>
      </c>
      <c r="D136" s="114">
        <f t="shared" si="155"/>
        <v>519.34965823876826</v>
      </c>
      <c r="E136" s="114">
        <f t="shared" si="155"/>
        <v>0</v>
      </c>
      <c r="F136" s="114">
        <f t="shared" si="155"/>
        <v>0</v>
      </c>
      <c r="G136" s="114">
        <f t="shared" si="155"/>
        <v>4000</v>
      </c>
      <c r="H136" s="114">
        <f t="shared" si="156"/>
        <v>530.89123365850423</v>
      </c>
      <c r="I136" s="114">
        <f t="shared" si="156"/>
        <v>0</v>
      </c>
      <c r="J136" s="114">
        <f t="shared" si="156"/>
        <v>530.89123365850423</v>
      </c>
      <c r="K136" s="114">
        <f t="shared" si="156"/>
        <v>-0.01</v>
      </c>
      <c r="L136" s="114">
        <f t="shared" si="156"/>
        <v>530.88123365850424</v>
      </c>
    </row>
    <row r="137" spans="1:12" x14ac:dyDescent="0.25">
      <c r="A137" s="47">
        <v>32</v>
      </c>
      <c r="B137" s="48" t="s">
        <v>36</v>
      </c>
      <c r="C137" s="115">
        <f>C138</f>
        <v>3913.04</v>
      </c>
      <c r="D137" s="115">
        <f t="shared" si="155"/>
        <v>519.34965823876826</v>
      </c>
      <c r="E137" s="115">
        <f t="shared" si="155"/>
        <v>0</v>
      </c>
      <c r="F137" s="115">
        <f t="shared" si="155"/>
        <v>0</v>
      </c>
      <c r="G137" s="115">
        <f t="shared" si="155"/>
        <v>4000</v>
      </c>
      <c r="H137" s="115">
        <f t="shared" si="156"/>
        <v>530.89123365850423</v>
      </c>
      <c r="I137" s="115">
        <f t="shared" si="156"/>
        <v>0</v>
      </c>
      <c r="J137" s="115">
        <f t="shared" si="156"/>
        <v>530.89123365850423</v>
      </c>
      <c r="K137" s="115">
        <f t="shared" si="156"/>
        <v>-0.01</v>
      </c>
      <c r="L137" s="115">
        <f t="shared" si="156"/>
        <v>530.88123365850424</v>
      </c>
    </row>
    <row r="138" spans="1:12" hidden="1" x14ac:dyDescent="0.25">
      <c r="A138" s="49">
        <v>323</v>
      </c>
      <c r="B138" s="50" t="s">
        <v>108</v>
      </c>
      <c r="C138" s="106">
        <f>C139</f>
        <v>3913.04</v>
      </c>
      <c r="D138" s="106">
        <f t="shared" si="155"/>
        <v>519.34965823876826</v>
      </c>
      <c r="E138" s="106">
        <f t="shared" si="155"/>
        <v>0</v>
      </c>
      <c r="F138" s="106">
        <f t="shared" si="155"/>
        <v>0</v>
      </c>
      <c r="G138" s="106">
        <f t="shared" si="155"/>
        <v>4000</v>
      </c>
      <c r="H138" s="106">
        <f t="shared" si="156"/>
        <v>530.89123365850423</v>
      </c>
      <c r="I138" s="106">
        <f t="shared" si="156"/>
        <v>0</v>
      </c>
      <c r="J138" s="106">
        <f t="shared" si="156"/>
        <v>530.89123365850423</v>
      </c>
      <c r="K138" s="106">
        <f t="shared" si="156"/>
        <v>-0.01</v>
      </c>
      <c r="L138" s="106">
        <f t="shared" si="156"/>
        <v>530.88123365850424</v>
      </c>
    </row>
    <row r="139" spans="1:12" hidden="1" x14ac:dyDescent="0.25">
      <c r="A139" s="51">
        <v>3237</v>
      </c>
      <c r="B139" s="44" t="s">
        <v>114</v>
      </c>
      <c r="C139" s="107">
        <v>3913.04</v>
      </c>
      <c r="D139" s="107">
        <f>C139/7.5345</f>
        <v>519.34965823876826</v>
      </c>
      <c r="E139" s="108">
        <v>0</v>
      </c>
      <c r="F139" s="107">
        <f>E139/7.5345</f>
        <v>0</v>
      </c>
      <c r="G139" s="107">
        <v>4000</v>
      </c>
      <c r="H139" s="108">
        <f>G139/7.5345</f>
        <v>530.89123365850423</v>
      </c>
      <c r="I139" s="108">
        <v>0</v>
      </c>
      <c r="J139" s="109">
        <f>H139+I139</f>
        <v>530.89123365850423</v>
      </c>
      <c r="K139" s="109">
        <v>-0.01</v>
      </c>
      <c r="L139" s="109">
        <f>J139+K139</f>
        <v>530.88123365850424</v>
      </c>
    </row>
    <row r="140" spans="1:12" ht="49.5" hidden="1" customHeight="1" x14ac:dyDescent="0.25">
      <c r="A140" s="62" t="s">
        <v>154</v>
      </c>
      <c r="B140" s="62" t="s">
        <v>155</v>
      </c>
      <c r="C140" s="112">
        <f>C141+C154</f>
        <v>160471.46</v>
      </c>
      <c r="D140" s="112">
        <f t="shared" ref="D140:G140" si="157">D141+D154</f>
        <v>21298.222841595329</v>
      </c>
      <c r="E140" s="112">
        <f t="shared" si="157"/>
        <v>485600</v>
      </c>
      <c r="F140" s="112">
        <f t="shared" si="157"/>
        <v>64450.195766142409</v>
      </c>
      <c r="G140" s="112">
        <f t="shared" si="157"/>
        <v>0</v>
      </c>
      <c r="H140" s="112">
        <f t="shared" ref="H140:J140" si="158">H141+H154</f>
        <v>0</v>
      </c>
      <c r="I140" s="112">
        <f t="shared" si="158"/>
        <v>0</v>
      </c>
      <c r="J140" s="112">
        <f t="shared" si="158"/>
        <v>0</v>
      </c>
      <c r="K140" s="112"/>
      <c r="L140" s="112">
        <f t="shared" ref="L140" si="159">L141+L154</f>
        <v>0</v>
      </c>
    </row>
    <row r="141" spans="1:12" ht="15" hidden="1" customHeight="1" x14ac:dyDescent="0.25">
      <c r="A141" s="73" t="s">
        <v>72</v>
      </c>
      <c r="B141" s="105" t="s">
        <v>20</v>
      </c>
      <c r="C141" s="113">
        <f>C142</f>
        <v>24070.720000000001</v>
      </c>
      <c r="D141" s="113">
        <f t="shared" ref="D141:G141" si="160">D142</f>
        <v>3194.7335589621071</v>
      </c>
      <c r="E141" s="113">
        <f t="shared" si="160"/>
        <v>72840</v>
      </c>
      <c r="F141" s="113">
        <f t="shared" si="160"/>
        <v>9667.5293649213618</v>
      </c>
      <c r="G141" s="113">
        <f t="shared" si="160"/>
        <v>0</v>
      </c>
      <c r="H141" s="113">
        <f t="shared" ref="H141:L141" si="161">H142</f>
        <v>0</v>
      </c>
      <c r="I141" s="113">
        <f t="shared" si="161"/>
        <v>0</v>
      </c>
      <c r="J141" s="113">
        <f t="shared" si="161"/>
        <v>0</v>
      </c>
      <c r="K141" s="113"/>
      <c r="L141" s="113">
        <f t="shared" si="161"/>
        <v>0</v>
      </c>
    </row>
    <row r="142" spans="1:12" hidden="1" x14ac:dyDescent="0.25">
      <c r="A142" s="54">
        <v>3</v>
      </c>
      <c r="B142" s="41" t="s">
        <v>21</v>
      </c>
      <c r="C142" s="114">
        <f>C143+C150</f>
        <v>24070.720000000001</v>
      </c>
      <c r="D142" s="114">
        <f t="shared" ref="D142:G142" si="162">D143+D150</f>
        <v>3194.7335589621071</v>
      </c>
      <c r="E142" s="114">
        <f t="shared" si="162"/>
        <v>72840</v>
      </c>
      <c r="F142" s="114">
        <f t="shared" si="162"/>
        <v>9667.5293649213618</v>
      </c>
      <c r="G142" s="114">
        <f t="shared" si="162"/>
        <v>0</v>
      </c>
      <c r="H142" s="114">
        <f t="shared" ref="H142:J142" si="163">H143+H150</f>
        <v>0</v>
      </c>
      <c r="I142" s="114">
        <f t="shared" si="163"/>
        <v>0</v>
      </c>
      <c r="J142" s="114">
        <f t="shared" si="163"/>
        <v>0</v>
      </c>
      <c r="K142" s="114"/>
      <c r="L142" s="114">
        <f t="shared" ref="L142" si="164">L143+L150</f>
        <v>0</v>
      </c>
    </row>
    <row r="143" spans="1:12" hidden="1" x14ac:dyDescent="0.25">
      <c r="A143" s="47">
        <v>31</v>
      </c>
      <c r="B143" s="48" t="s">
        <v>24</v>
      </c>
      <c r="C143" s="115">
        <f>C144+C146+C148</f>
        <v>22549.91</v>
      </c>
      <c r="D143" s="115">
        <f t="shared" ref="D143:G143" si="165">D144+D146+D148</f>
        <v>2992.8873846970596</v>
      </c>
      <c r="E143" s="115">
        <f t="shared" si="165"/>
        <v>67665</v>
      </c>
      <c r="F143" s="115">
        <f t="shared" si="165"/>
        <v>8980.6888313756717</v>
      </c>
      <c r="G143" s="115">
        <f t="shared" si="165"/>
        <v>0</v>
      </c>
      <c r="H143" s="115">
        <f t="shared" ref="H143:J143" si="166">H144+H146+H148</f>
        <v>0</v>
      </c>
      <c r="I143" s="115">
        <f t="shared" si="166"/>
        <v>0</v>
      </c>
      <c r="J143" s="115">
        <f t="shared" si="166"/>
        <v>0</v>
      </c>
      <c r="K143" s="115"/>
      <c r="L143" s="115">
        <f t="shared" ref="L143" si="167">L144+L146+L148</f>
        <v>0</v>
      </c>
    </row>
    <row r="144" spans="1:12" hidden="1" x14ac:dyDescent="0.25">
      <c r="A144" s="49">
        <v>311</v>
      </c>
      <c r="B144" s="50" t="s">
        <v>148</v>
      </c>
      <c r="C144" s="106">
        <f>C145</f>
        <v>17891.55</v>
      </c>
      <c r="D144" s="106">
        <f t="shared" ref="D144:G144" si="168">D145</f>
        <v>2374.6167628907024</v>
      </c>
      <c r="E144" s="106">
        <f t="shared" si="168"/>
        <v>55500</v>
      </c>
      <c r="F144" s="106">
        <f t="shared" si="168"/>
        <v>7366.1158670117456</v>
      </c>
      <c r="G144" s="106">
        <f t="shared" si="168"/>
        <v>0</v>
      </c>
      <c r="H144" s="106">
        <f t="shared" ref="H144:L144" si="169">H145</f>
        <v>0</v>
      </c>
      <c r="I144" s="106">
        <f t="shared" si="169"/>
        <v>0</v>
      </c>
      <c r="J144" s="106">
        <f t="shared" si="169"/>
        <v>0</v>
      </c>
      <c r="K144" s="106"/>
      <c r="L144" s="106">
        <f t="shared" si="169"/>
        <v>0</v>
      </c>
    </row>
    <row r="145" spans="1:12" hidden="1" x14ac:dyDescent="0.25">
      <c r="A145" s="51">
        <v>3111</v>
      </c>
      <c r="B145" s="44" t="s">
        <v>149</v>
      </c>
      <c r="C145" s="107">
        <v>17891.55</v>
      </c>
      <c r="D145" s="107">
        <f>C145/7.5345</f>
        <v>2374.6167628907024</v>
      </c>
      <c r="E145" s="108">
        <v>55500</v>
      </c>
      <c r="F145" s="107">
        <f>E145/7.5345</f>
        <v>7366.1158670117456</v>
      </c>
      <c r="G145" s="107">
        <v>0</v>
      </c>
      <c r="H145" s="108">
        <f>G145/7.5345</f>
        <v>0</v>
      </c>
      <c r="I145" s="108">
        <v>0</v>
      </c>
      <c r="J145" s="109">
        <v>0</v>
      </c>
      <c r="K145" s="109"/>
      <c r="L145" s="109">
        <f>J145+K145</f>
        <v>0</v>
      </c>
    </row>
    <row r="146" spans="1:12" hidden="1" x14ac:dyDescent="0.25">
      <c r="A146" s="49">
        <v>312</v>
      </c>
      <c r="B146" s="50" t="s">
        <v>150</v>
      </c>
      <c r="C146" s="106">
        <f>C147</f>
        <v>1706.25</v>
      </c>
      <c r="D146" s="106">
        <f t="shared" ref="D146:G146" si="170">D147</f>
        <v>226.45829185745569</v>
      </c>
      <c r="E146" s="106">
        <f t="shared" si="170"/>
        <v>3000</v>
      </c>
      <c r="F146" s="106">
        <f t="shared" si="170"/>
        <v>398.16842524387812</v>
      </c>
      <c r="G146" s="106">
        <f t="shared" si="170"/>
        <v>0</v>
      </c>
      <c r="H146" s="106">
        <f t="shared" ref="H146:L146" si="171">H147</f>
        <v>0</v>
      </c>
      <c r="I146" s="106">
        <f t="shared" si="171"/>
        <v>0</v>
      </c>
      <c r="J146" s="106">
        <f t="shared" si="171"/>
        <v>0</v>
      </c>
      <c r="K146" s="106"/>
      <c r="L146" s="106">
        <f t="shared" si="171"/>
        <v>0</v>
      </c>
    </row>
    <row r="147" spans="1:12" hidden="1" x14ac:dyDescent="0.25">
      <c r="A147" s="51">
        <v>3121</v>
      </c>
      <c r="B147" s="44" t="s">
        <v>150</v>
      </c>
      <c r="C147" s="107">
        <v>1706.25</v>
      </c>
      <c r="D147" s="107">
        <f>C147/7.5345</f>
        <v>226.45829185745569</v>
      </c>
      <c r="E147" s="108">
        <v>3000</v>
      </c>
      <c r="F147" s="107">
        <f>E147/7.5345</f>
        <v>398.16842524387812</v>
      </c>
      <c r="G147" s="107">
        <v>0</v>
      </c>
      <c r="H147" s="108">
        <f>G147/7.5345</f>
        <v>0</v>
      </c>
      <c r="I147" s="108">
        <v>0</v>
      </c>
      <c r="J147" s="109">
        <v>0</v>
      </c>
      <c r="K147" s="109"/>
      <c r="L147" s="109">
        <f>J147+K147</f>
        <v>0</v>
      </c>
    </row>
    <row r="148" spans="1:12" hidden="1" x14ac:dyDescent="0.25">
      <c r="A148" s="49">
        <v>313</v>
      </c>
      <c r="B148" s="50" t="s">
        <v>151</v>
      </c>
      <c r="C148" s="106">
        <f>C149</f>
        <v>2952.11</v>
      </c>
      <c r="D148" s="106">
        <f t="shared" ref="D148:G148" si="172">D149</f>
        <v>391.81232994890172</v>
      </c>
      <c r="E148" s="106">
        <f t="shared" si="172"/>
        <v>9165</v>
      </c>
      <c r="F148" s="106">
        <f t="shared" si="172"/>
        <v>1216.4045391200477</v>
      </c>
      <c r="G148" s="106">
        <f t="shared" si="172"/>
        <v>0</v>
      </c>
      <c r="H148" s="106">
        <f t="shared" ref="H148:L148" si="173">H149</f>
        <v>0</v>
      </c>
      <c r="I148" s="106">
        <f t="shared" si="173"/>
        <v>0</v>
      </c>
      <c r="J148" s="106">
        <f t="shared" si="173"/>
        <v>0</v>
      </c>
      <c r="K148" s="106"/>
      <c r="L148" s="106">
        <f t="shared" si="173"/>
        <v>0</v>
      </c>
    </row>
    <row r="149" spans="1:12" hidden="1" x14ac:dyDescent="0.25">
      <c r="A149" s="51">
        <v>3132</v>
      </c>
      <c r="B149" s="44" t="s">
        <v>152</v>
      </c>
      <c r="C149" s="107">
        <v>2952.11</v>
      </c>
      <c r="D149" s="107">
        <f>C149/7.5345</f>
        <v>391.81232994890172</v>
      </c>
      <c r="E149" s="108">
        <v>9165</v>
      </c>
      <c r="F149" s="107">
        <f>E149/7.5345</f>
        <v>1216.4045391200477</v>
      </c>
      <c r="G149" s="107">
        <v>0</v>
      </c>
      <c r="H149" s="108">
        <f>G149/7.5345</f>
        <v>0</v>
      </c>
      <c r="I149" s="108">
        <v>0</v>
      </c>
      <c r="J149" s="109">
        <v>0</v>
      </c>
      <c r="K149" s="109"/>
      <c r="L149" s="109">
        <f>J149+K149</f>
        <v>0</v>
      </c>
    </row>
    <row r="150" spans="1:12" hidden="1" x14ac:dyDescent="0.25">
      <c r="A150" s="47">
        <v>32</v>
      </c>
      <c r="B150" s="48" t="s">
        <v>36</v>
      </c>
      <c r="C150" s="115">
        <f>C151</f>
        <v>1520.81</v>
      </c>
      <c r="D150" s="115">
        <f t="shared" ref="D150:G150" si="174">D151</f>
        <v>201.84617426504744</v>
      </c>
      <c r="E150" s="115">
        <f t="shared" si="174"/>
        <v>5175</v>
      </c>
      <c r="F150" s="115">
        <f t="shared" si="174"/>
        <v>686.84053354568971</v>
      </c>
      <c r="G150" s="115">
        <f t="shared" si="174"/>
        <v>0</v>
      </c>
      <c r="H150" s="115">
        <f t="shared" ref="H150:L150" si="175">H151</f>
        <v>0</v>
      </c>
      <c r="I150" s="115">
        <f t="shared" si="175"/>
        <v>0</v>
      </c>
      <c r="J150" s="115">
        <f t="shared" si="175"/>
        <v>0</v>
      </c>
      <c r="K150" s="115"/>
      <c r="L150" s="115">
        <f t="shared" si="175"/>
        <v>0</v>
      </c>
    </row>
    <row r="151" spans="1:12" hidden="1" x14ac:dyDescent="0.25">
      <c r="A151" s="49">
        <v>321</v>
      </c>
      <c r="B151" s="50" t="s">
        <v>100</v>
      </c>
      <c r="C151" s="106">
        <f>SUM(C152:C153)</f>
        <v>1520.81</v>
      </c>
      <c r="D151" s="106">
        <f t="shared" ref="D151:G151" si="176">SUM(D152:D153)</f>
        <v>201.84617426504744</v>
      </c>
      <c r="E151" s="106">
        <f t="shared" si="176"/>
        <v>5175</v>
      </c>
      <c r="F151" s="106">
        <f t="shared" si="176"/>
        <v>686.84053354568971</v>
      </c>
      <c r="G151" s="106">
        <f t="shared" si="176"/>
        <v>0</v>
      </c>
      <c r="H151" s="106">
        <f t="shared" ref="H151:J151" si="177">SUM(H152:H153)</f>
        <v>0</v>
      </c>
      <c r="I151" s="106">
        <f t="shared" si="177"/>
        <v>0</v>
      </c>
      <c r="J151" s="106">
        <f t="shared" si="177"/>
        <v>0</v>
      </c>
      <c r="K151" s="106"/>
      <c r="L151" s="106">
        <f t="shared" ref="L151" si="178">SUM(L152:L153)</f>
        <v>0</v>
      </c>
    </row>
    <row r="152" spans="1:12" hidden="1" x14ac:dyDescent="0.25">
      <c r="A152" s="51">
        <v>3211</v>
      </c>
      <c r="B152" s="44" t="s">
        <v>101</v>
      </c>
      <c r="C152" s="107">
        <v>30</v>
      </c>
      <c r="D152" s="107">
        <f t="shared" ref="D152:D153" si="179">C152/7.5345</f>
        <v>3.9816842524387814</v>
      </c>
      <c r="E152" s="108">
        <v>300</v>
      </c>
      <c r="F152" s="107">
        <f t="shared" ref="F152:F153" si="180">E152/7.5345</f>
        <v>39.816842524387816</v>
      </c>
      <c r="G152" s="107">
        <v>0</v>
      </c>
      <c r="H152" s="108">
        <f t="shared" ref="H152:H153" si="181">G152/7.5345</f>
        <v>0</v>
      </c>
      <c r="I152" s="108">
        <v>0</v>
      </c>
      <c r="J152" s="109">
        <v>0</v>
      </c>
      <c r="K152" s="109"/>
      <c r="L152" s="109">
        <f t="shared" ref="L152:L153" si="182">J152+K152</f>
        <v>0</v>
      </c>
    </row>
    <row r="153" spans="1:12" hidden="1" x14ac:dyDescent="0.25">
      <c r="A153" s="51">
        <v>3212</v>
      </c>
      <c r="B153" s="44" t="s">
        <v>153</v>
      </c>
      <c r="C153" s="107">
        <v>1490.81</v>
      </c>
      <c r="D153" s="107">
        <f t="shared" si="179"/>
        <v>197.86449001260866</v>
      </c>
      <c r="E153" s="108">
        <v>4875</v>
      </c>
      <c r="F153" s="107">
        <f t="shared" si="180"/>
        <v>647.02369102130194</v>
      </c>
      <c r="G153" s="107">
        <v>0</v>
      </c>
      <c r="H153" s="108">
        <f t="shared" si="181"/>
        <v>0</v>
      </c>
      <c r="I153" s="108">
        <v>0</v>
      </c>
      <c r="J153" s="109">
        <v>0</v>
      </c>
      <c r="K153" s="109"/>
      <c r="L153" s="109">
        <f t="shared" si="182"/>
        <v>0</v>
      </c>
    </row>
    <row r="154" spans="1:12" hidden="1" x14ac:dyDescent="0.25">
      <c r="A154" s="73" t="s">
        <v>77</v>
      </c>
      <c r="B154" s="86" t="s">
        <v>78</v>
      </c>
      <c r="C154" s="113">
        <f>C155</f>
        <v>136400.74</v>
      </c>
      <c r="D154" s="113">
        <f t="shared" ref="D154:G154" si="183">D155</f>
        <v>18103.489282633222</v>
      </c>
      <c r="E154" s="113">
        <f t="shared" si="183"/>
        <v>412760</v>
      </c>
      <c r="F154" s="113">
        <f t="shared" si="183"/>
        <v>54782.666401221046</v>
      </c>
      <c r="G154" s="113">
        <f t="shared" si="183"/>
        <v>0</v>
      </c>
      <c r="H154" s="113">
        <f t="shared" ref="H154:L154" si="184">H155</f>
        <v>0</v>
      </c>
      <c r="I154" s="113">
        <f t="shared" si="184"/>
        <v>0</v>
      </c>
      <c r="J154" s="113">
        <f t="shared" si="184"/>
        <v>0</v>
      </c>
      <c r="K154" s="113"/>
      <c r="L154" s="113">
        <f t="shared" si="184"/>
        <v>0</v>
      </c>
    </row>
    <row r="155" spans="1:12" hidden="1" x14ac:dyDescent="0.25">
      <c r="A155" s="54">
        <v>3</v>
      </c>
      <c r="B155" s="41" t="s">
        <v>21</v>
      </c>
      <c r="C155" s="114">
        <f>C156+C163</f>
        <v>136400.74</v>
      </c>
      <c r="D155" s="114">
        <f t="shared" ref="D155:G155" si="185">D156+D163</f>
        <v>18103.489282633222</v>
      </c>
      <c r="E155" s="114">
        <f t="shared" si="185"/>
        <v>412760</v>
      </c>
      <c r="F155" s="114">
        <f t="shared" si="185"/>
        <v>54782.666401221046</v>
      </c>
      <c r="G155" s="114">
        <f t="shared" si="185"/>
        <v>0</v>
      </c>
      <c r="H155" s="114">
        <f t="shared" ref="H155:J155" si="186">H156+H163</f>
        <v>0</v>
      </c>
      <c r="I155" s="114">
        <f t="shared" si="186"/>
        <v>0</v>
      </c>
      <c r="J155" s="114">
        <f t="shared" si="186"/>
        <v>0</v>
      </c>
      <c r="K155" s="114"/>
      <c r="L155" s="114">
        <f t="shared" ref="L155" si="187">L156+L163</f>
        <v>0</v>
      </c>
    </row>
    <row r="156" spans="1:12" hidden="1" x14ac:dyDescent="0.25">
      <c r="A156" s="47">
        <v>31</v>
      </c>
      <c r="B156" s="48" t="s">
        <v>24</v>
      </c>
      <c r="C156" s="115">
        <f>C157+C159+C161</f>
        <v>127782.82999999999</v>
      </c>
      <c r="D156" s="115">
        <f t="shared" ref="D156:G156" si="188">D157+D159+D161</f>
        <v>16959.69606476873</v>
      </c>
      <c r="E156" s="115">
        <f t="shared" si="188"/>
        <v>383435</v>
      </c>
      <c r="F156" s="115">
        <f t="shared" si="188"/>
        <v>50890.57004446214</v>
      </c>
      <c r="G156" s="115">
        <f t="shared" si="188"/>
        <v>0</v>
      </c>
      <c r="H156" s="115">
        <f t="shared" ref="H156:J156" si="189">H157+H159+H161</f>
        <v>0</v>
      </c>
      <c r="I156" s="115">
        <f t="shared" si="189"/>
        <v>0</v>
      </c>
      <c r="J156" s="115">
        <f t="shared" si="189"/>
        <v>0</v>
      </c>
      <c r="K156" s="115"/>
      <c r="L156" s="115">
        <f t="shared" ref="L156" si="190">L157+L159+L161</f>
        <v>0</v>
      </c>
    </row>
    <row r="157" spans="1:12" hidden="1" x14ac:dyDescent="0.25">
      <c r="A157" s="49">
        <v>311</v>
      </c>
      <c r="B157" s="50" t="s">
        <v>148</v>
      </c>
      <c r="C157" s="106">
        <f>C158</f>
        <v>101385.43</v>
      </c>
      <c r="D157" s="106">
        <f t="shared" ref="D157:G157" si="191">D158</f>
        <v>13456.15900192448</v>
      </c>
      <c r="E157" s="106">
        <f t="shared" si="191"/>
        <v>314500</v>
      </c>
      <c r="F157" s="106">
        <f t="shared" si="191"/>
        <v>41741.323246399894</v>
      </c>
      <c r="G157" s="106">
        <f t="shared" si="191"/>
        <v>0</v>
      </c>
      <c r="H157" s="106">
        <f t="shared" ref="H157:L157" si="192">H158</f>
        <v>0</v>
      </c>
      <c r="I157" s="106">
        <f t="shared" si="192"/>
        <v>0</v>
      </c>
      <c r="J157" s="106">
        <f t="shared" si="192"/>
        <v>0</v>
      </c>
      <c r="K157" s="106"/>
      <c r="L157" s="106">
        <f t="shared" si="192"/>
        <v>0</v>
      </c>
    </row>
    <row r="158" spans="1:12" hidden="1" x14ac:dyDescent="0.25">
      <c r="A158" s="51">
        <v>3111</v>
      </c>
      <c r="B158" s="44" t="s">
        <v>149</v>
      </c>
      <c r="C158" s="107">
        <v>101385.43</v>
      </c>
      <c r="D158" s="107">
        <f>C158/7.5345</f>
        <v>13456.15900192448</v>
      </c>
      <c r="E158" s="108">
        <v>314500</v>
      </c>
      <c r="F158" s="107">
        <f>E158/7.5345</f>
        <v>41741.323246399894</v>
      </c>
      <c r="G158" s="107">
        <v>0</v>
      </c>
      <c r="H158" s="108">
        <f>G158/7.5345</f>
        <v>0</v>
      </c>
      <c r="I158" s="108">
        <v>0</v>
      </c>
      <c r="J158" s="109">
        <v>0</v>
      </c>
      <c r="K158" s="109"/>
      <c r="L158" s="109">
        <f>J158+K158</f>
        <v>0</v>
      </c>
    </row>
    <row r="159" spans="1:12" hidden="1" x14ac:dyDescent="0.25">
      <c r="A159" s="49">
        <v>312</v>
      </c>
      <c r="B159" s="50" t="s">
        <v>150</v>
      </c>
      <c r="C159" s="106">
        <f>C160</f>
        <v>9668.75</v>
      </c>
      <c r="D159" s="106">
        <f t="shared" ref="D159:G159" si="193">D160</f>
        <v>1283.2636538589156</v>
      </c>
      <c r="E159" s="106">
        <f t="shared" si="193"/>
        <v>17000</v>
      </c>
      <c r="F159" s="106">
        <f t="shared" si="193"/>
        <v>2256.2877430486428</v>
      </c>
      <c r="G159" s="106">
        <f t="shared" si="193"/>
        <v>0</v>
      </c>
      <c r="H159" s="106">
        <f t="shared" ref="H159:L159" si="194">H160</f>
        <v>0</v>
      </c>
      <c r="I159" s="106">
        <f t="shared" si="194"/>
        <v>0</v>
      </c>
      <c r="J159" s="106">
        <f t="shared" si="194"/>
        <v>0</v>
      </c>
      <c r="K159" s="106"/>
      <c r="L159" s="106">
        <f t="shared" si="194"/>
        <v>0</v>
      </c>
    </row>
    <row r="160" spans="1:12" hidden="1" x14ac:dyDescent="0.25">
      <c r="A160" s="51">
        <v>3121</v>
      </c>
      <c r="B160" s="44" t="s">
        <v>150</v>
      </c>
      <c r="C160" s="107">
        <v>9668.75</v>
      </c>
      <c r="D160" s="107">
        <f>C160/7.5345</f>
        <v>1283.2636538589156</v>
      </c>
      <c r="E160" s="108">
        <v>17000</v>
      </c>
      <c r="F160" s="107">
        <f>E160/7.5345</f>
        <v>2256.2877430486428</v>
      </c>
      <c r="G160" s="107">
        <v>0</v>
      </c>
      <c r="H160" s="108">
        <f>G160/7.5345</f>
        <v>0</v>
      </c>
      <c r="I160" s="108">
        <v>0</v>
      </c>
      <c r="J160" s="109">
        <v>0</v>
      </c>
      <c r="K160" s="109"/>
      <c r="L160" s="109">
        <f>J160+K160</f>
        <v>0</v>
      </c>
    </row>
    <row r="161" spans="1:12" hidden="1" x14ac:dyDescent="0.25">
      <c r="A161" s="49">
        <v>313</v>
      </c>
      <c r="B161" s="50" t="s">
        <v>151</v>
      </c>
      <c r="C161" s="106">
        <f>C162</f>
        <v>16728.650000000001</v>
      </c>
      <c r="D161" s="106">
        <f t="shared" ref="D161:G161" si="195">D162</f>
        <v>2220.2734089853343</v>
      </c>
      <c r="E161" s="106">
        <f t="shared" si="195"/>
        <v>51935</v>
      </c>
      <c r="F161" s="106">
        <f t="shared" si="195"/>
        <v>6892.9590550136036</v>
      </c>
      <c r="G161" s="106">
        <f t="shared" si="195"/>
        <v>0</v>
      </c>
      <c r="H161" s="106">
        <f t="shared" ref="H161:L161" si="196">H162</f>
        <v>0</v>
      </c>
      <c r="I161" s="106">
        <f t="shared" si="196"/>
        <v>0</v>
      </c>
      <c r="J161" s="106">
        <f t="shared" si="196"/>
        <v>0</v>
      </c>
      <c r="K161" s="106"/>
      <c r="L161" s="106">
        <f t="shared" si="196"/>
        <v>0</v>
      </c>
    </row>
    <row r="162" spans="1:12" hidden="1" x14ac:dyDescent="0.25">
      <c r="A162" s="51">
        <v>3132</v>
      </c>
      <c r="B162" s="44" t="s">
        <v>152</v>
      </c>
      <c r="C162" s="107">
        <v>16728.650000000001</v>
      </c>
      <c r="D162" s="107">
        <f>C162/7.5345</f>
        <v>2220.2734089853343</v>
      </c>
      <c r="E162" s="108">
        <v>51935</v>
      </c>
      <c r="F162" s="107">
        <f>E162/7.5345</f>
        <v>6892.9590550136036</v>
      </c>
      <c r="G162" s="107">
        <v>0</v>
      </c>
      <c r="H162" s="108">
        <f>G162/7.5345</f>
        <v>0</v>
      </c>
      <c r="I162" s="108">
        <v>0</v>
      </c>
      <c r="J162" s="109">
        <v>0</v>
      </c>
      <c r="K162" s="109"/>
      <c r="L162" s="109">
        <f>J162+K162</f>
        <v>0</v>
      </c>
    </row>
    <row r="163" spans="1:12" hidden="1" x14ac:dyDescent="0.25">
      <c r="A163" s="47">
        <v>32</v>
      </c>
      <c r="B163" s="48" t="s">
        <v>36</v>
      </c>
      <c r="C163" s="115">
        <f>C164</f>
        <v>8617.91</v>
      </c>
      <c r="D163" s="115">
        <f t="shared" ref="D163:G163" si="197">D164</f>
        <v>1143.7932178644899</v>
      </c>
      <c r="E163" s="115">
        <f t="shared" si="197"/>
        <v>29325</v>
      </c>
      <c r="F163" s="115">
        <f t="shared" si="197"/>
        <v>3892.0963567589088</v>
      </c>
      <c r="G163" s="115">
        <f t="shared" si="197"/>
        <v>0</v>
      </c>
      <c r="H163" s="115">
        <f t="shared" ref="H163:L163" si="198">H164</f>
        <v>0</v>
      </c>
      <c r="I163" s="115">
        <f t="shared" si="198"/>
        <v>0</v>
      </c>
      <c r="J163" s="115">
        <f t="shared" si="198"/>
        <v>0</v>
      </c>
      <c r="K163" s="115"/>
      <c r="L163" s="115">
        <f t="shared" si="198"/>
        <v>0</v>
      </c>
    </row>
    <row r="164" spans="1:12" hidden="1" x14ac:dyDescent="0.25">
      <c r="A164" s="49">
        <v>321</v>
      </c>
      <c r="B164" s="50" t="s">
        <v>100</v>
      </c>
      <c r="C164" s="106">
        <f>SUM(C165:C166)</f>
        <v>8617.91</v>
      </c>
      <c r="D164" s="106">
        <f t="shared" ref="D164:G164" si="199">SUM(D165:D166)</f>
        <v>1143.7932178644899</v>
      </c>
      <c r="E164" s="106">
        <f t="shared" si="199"/>
        <v>29325</v>
      </c>
      <c r="F164" s="106">
        <f t="shared" si="199"/>
        <v>3892.0963567589088</v>
      </c>
      <c r="G164" s="106">
        <f t="shared" si="199"/>
        <v>0</v>
      </c>
      <c r="H164" s="106">
        <f t="shared" ref="H164:J164" si="200">SUM(H165:H166)</f>
        <v>0</v>
      </c>
      <c r="I164" s="106">
        <f t="shared" si="200"/>
        <v>0</v>
      </c>
      <c r="J164" s="106">
        <f t="shared" si="200"/>
        <v>0</v>
      </c>
      <c r="K164" s="106"/>
      <c r="L164" s="106">
        <f t="shared" ref="L164" si="201">SUM(L165:L166)</f>
        <v>0</v>
      </c>
    </row>
    <row r="165" spans="1:12" hidden="1" x14ac:dyDescent="0.25">
      <c r="A165" s="51">
        <v>3211</v>
      </c>
      <c r="B165" s="44" t="s">
        <v>101</v>
      </c>
      <c r="C165" s="107">
        <v>170</v>
      </c>
      <c r="D165" s="107">
        <f t="shared" ref="D165:D166" si="202">C165/7.5345</f>
        <v>22.562877430486427</v>
      </c>
      <c r="E165" s="108">
        <v>1700</v>
      </c>
      <c r="F165" s="107">
        <f t="shared" ref="F165:F166" si="203">E165/7.5345</f>
        <v>225.62877430486427</v>
      </c>
      <c r="G165" s="107">
        <v>0</v>
      </c>
      <c r="H165" s="108">
        <f t="shared" ref="H165:H166" si="204">G165/7.5345</f>
        <v>0</v>
      </c>
      <c r="I165" s="108">
        <v>0</v>
      </c>
      <c r="J165" s="109">
        <v>0</v>
      </c>
      <c r="K165" s="109"/>
      <c r="L165" s="109">
        <f t="shared" ref="L165:L166" si="205">J165+K165</f>
        <v>0</v>
      </c>
    </row>
    <row r="166" spans="1:12" hidden="1" x14ac:dyDescent="0.25">
      <c r="A166" s="51">
        <v>3212</v>
      </c>
      <c r="B166" s="44" t="s">
        <v>153</v>
      </c>
      <c r="C166" s="107">
        <v>8447.91</v>
      </c>
      <c r="D166" s="107">
        <f t="shared" si="202"/>
        <v>1121.2303404340034</v>
      </c>
      <c r="E166" s="108">
        <v>27625</v>
      </c>
      <c r="F166" s="107">
        <f t="shared" si="203"/>
        <v>3666.4675824540445</v>
      </c>
      <c r="G166" s="107">
        <v>0</v>
      </c>
      <c r="H166" s="108">
        <f t="shared" si="204"/>
        <v>0</v>
      </c>
      <c r="I166" s="108">
        <v>0</v>
      </c>
      <c r="J166" s="109">
        <v>0</v>
      </c>
      <c r="K166" s="109"/>
      <c r="L166" s="109">
        <f t="shared" si="205"/>
        <v>0</v>
      </c>
    </row>
    <row r="167" spans="1:12" ht="55.5" customHeight="1" x14ac:dyDescent="0.25">
      <c r="A167" s="62" t="s">
        <v>156</v>
      </c>
      <c r="B167" s="62" t="s">
        <v>157</v>
      </c>
      <c r="C167" s="112">
        <f>C168+C181</f>
        <v>0</v>
      </c>
      <c r="D167" s="112">
        <f t="shared" ref="D167:G167" si="206">D168+D181</f>
        <v>0</v>
      </c>
      <c r="E167" s="112">
        <f t="shared" si="206"/>
        <v>0</v>
      </c>
      <c r="F167" s="112">
        <f t="shared" si="206"/>
        <v>0</v>
      </c>
      <c r="G167" s="112">
        <f t="shared" si="206"/>
        <v>424813.03</v>
      </c>
      <c r="H167" s="112">
        <f t="shared" ref="H167:L167" si="207">H168+H181</f>
        <v>56382.387843917975</v>
      </c>
      <c r="I167" s="112">
        <f t="shared" si="207"/>
        <v>0</v>
      </c>
      <c r="J167" s="112">
        <f t="shared" si="207"/>
        <v>56382.387843917975</v>
      </c>
      <c r="K167" s="112">
        <f t="shared" si="207"/>
        <v>-1822.94</v>
      </c>
      <c r="L167" s="112">
        <f t="shared" si="207"/>
        <v>54559.446000398166</v>
      </c>
    </row>
    <row r="168" spans="1:12" ht="15" customHeight="1" x14ac:dyDescent="0.25">
      <c r="A168" s="73" t="s">
        <v>72</v>
      </c>
      <c r="B168" s="105" t="s">
        <v>20</v>
      </c>
      <c r="C168" s="113">
        <f>C169</f>
        <v>0</v>
      </c>
      <c r="D168" s="113">
        <f t="shared" ref="D168:G168" si="208">D169</f>
        <v>0</v>
      </c>
      <c r="E168" s="113">
        <f t="shared" si="208"/>
        <v>0</v>
      </c>
      <c r="F168" s="113">
        <f t="shared" si="208"/>
        <v>0</v>
      </c>
      <c r="G168" s="113">
        <f t="shared" si="208"/>
        <v>63721.95</v>
      </c>
      <c r="H168" s="113">
        <v>8457.3700000000008</v>
      </c>
      <c r="I168" s="113">
        <f t="shared" ref="I168" si="209">I169</f>
        <v>0</v>
      </c>
      <c r="J168" s="113">
        <v>8457.3700000000008</v>
      </c>
      <c r="K168" s="113">
        <f>K169</f>
        <v>-273.45999999999987</v>
      </c>
      <c r="L168" s="113">
        <f>L169</f>
        <v>8183.9060003981685</v>
      </c>
    </row>
    <row r="169" spans="1:12" x14ac:dyDescent="0.25">
      <c r="A169" s="54">
        <v>3</v>
      </c>
      <c r="B169" s="41" t="s">
        <v>21</v>
      </c>
      <c r="C169" s="114">
        <f>C170+C177</f>
        <v>0</v>
      </c>
      <c r="D169" s="114">
        <f t="shared" ref="D169:G169" si="210">D170+D177</f>
        <v>0</v>
      </c>
      <c r="E169" s="114">
        <f t="shared" si="210"/>
        <v>0</v>
      </c>
      <c r="F169" s="114">
        <f t="shared" si="210"/>
        <v>0</v>
      </c>
      <c r="G169" s="114">
        <f t="shared" si="210"/>
        <v>63721.95</v>
      </c>
      <c r="H169" s="114">
        <f t="shared" ref="H169:L169" si="211">H170+H177</f>
        <v>8457.3654210631103</v>
      </c>
      <c r="I169" s="114">
        <f t="shared" si="211"/>
        <v>0</v>
      </c>
      <c r="J169" s="114">
        <f t="shared" si="211"/>
        <v>8457.3654210631103</v>
      </c>
      <c r="K169" s="114">
        <f t="shared" si="211"/>
        <v>-273.45999999999987</v>
      </c>
      <c r="L169" s="114">
        <f t="shared" si="211"/>
        <v>8183.9060003981685</v>
      </c>
    </row>
    <row r="170" spans="1:12" x14ac:dyDescent="0.25">
      <c r="A170" s="47">
        <v>31</v>
      </c>
      <c r="B170" s="48" t="s">
        <v>24</v>
      </c>
      <c r="C170" s="115">
        <f>C171+C173+C175</f>
        <v>0</v>
      </c>
      <c r="D170" s="115">
        <f t="shared" ref="D170:G170" si="212">D171+D173+D175</f>
        <v>0</v>
      </c>
      <c r="E170" s="115">
        <f t="shared" si="212"/>
        <v>0</v>
      </c>
      <c r="F170" s="115">
        <f t="shared" si="212"/>
        <v>0</v>
      </c>
      <c r="G170" s="115">
        <f t="shared" si="212"/>
        <v>59043.75</v>
      </c>
      <c r="H170" s="115">
        <v>7836.46</v>
      </c>
      <c r="I170" s="115">
        <f t="shared" ref="I170" si="213">I171+I173+I175</f>
        <v>0</v>
      </c>
      <c r="J170" s="115">
        <v>7836.46</v>
      </c>
      <c r="K170" s="115">
        <f>K171+K173+K175</f>
        <v>-622.9899999999999</v>
      </c>
      <c r="L170" s="115">
        <f>L171+L173+L175</f>
        <v>7213.466000398168</v>
      </c>
    </row>
    <row r="171" spans="1:12" hidden="1" x14ac:dyDescent="0.25">
      <c r="A171" s="49">
        <v>311</v>
      </c>
      <c r="B171" s="50" t="s">
        <v>148</v>
      </c>
      <c r="C171" s="106">
        <f>C172</f>
        <v>0</v>
      </c>
      <c r="D171" s="106">
        <f t="shared" ref="D171:G171" si="214">D172</f>
        <v>0</v>
      </c>
      <c r="E171" s="106">
        <f t="shared" si="214"/>
        <v>0</v>
      </c>
      <c r="F171" s="106">
        <f t="shared" si="214"/>
        <v>0</v>
      </c>
      <c r="G171" s="106">
        <f t="shared" si="214"/>
        <v>48750</v>
      </c>
      <c r="H171" s="106">
        <f t="shared" ref="H171:L171" si="215">H172</f>
        <v>6470.2369102130197</v>
      </c>
      <c r="I171" s="106">
        <f t="shared" si="215"/>
        <v>0</v>
      </c>
      <c r="J171" s="106">
        <f t="shared" si="215"/>
        <v>6470.2369102130197</v>
      </c>
      <c r="K171" s="106">
        <f t="shared" si="215"/>
        <v>-703.31</v>
      </c>
      <c r="L171" s="106">
        <f t="shared" si="215"/>
        <v>5766.9269102130202</v>
      </c>
    </row>
    <row r="172" spans="1:12" hidden="1" x14ac:dyDescent="0.25">
      <c r="A172" s="51">
        <v>3111</v>
      </c>
      <c r="B172" s="44" t="s">
        <v>149</v>
      </c>
      <c r="C172" s="107">
        <v>0</v>
      </c>
      <c r="D172" s="107">
        <f>C172/7.5345</f>
        <v>0</v>
      </c>
      <c r="E172" s="108">
        <v>0</v>
      </c>
      <c r="F172" s="107">
        <f>E172/7.5345</f>
        <v>0</v>
      </c>
      <c r="G172" s="107">
        <v>48750</v>
      </c>
      <c r="H172" s="108">
        <f>G172/7.5345</f>
        <v>6470.2369102130197</v>
      </c>
      <c r="I172" s="108">
        <v>0</v>
      </c>
      <c r="J172" s="109">
        <f>H172+I172</f>
        <v>6470.2369102130197</v>
      </c>
      <c r="K172" s="109">
        <v>-703.31</v>
      </c>
      <c r="L172" s="109">
        <f>J172+K172</f>
        <v>5766.9269102130202</v>
      </c>
    </row>
    <row r="173" spans="1:12" hidden="1" x14ac:dyDescent="0.25">
      <c r="A173" s="49">
        <v>312</v>
      </c>
      <c r="B173" s="50" t="s">
        <v>150</v>
      </c>
      <c r="C173" s="106">
        <f>C174</f>
        <v>0</v>
      </c>
      <c r="D173" s="106">
        <f t="shared" ref="D173:G173" si="216">D174</f>
        <v>0</v>
      </c>
      <c r="E173" s="106">
        <f t="shared" si="216"/>
        <v>0</v>
      </c>
      <c r="F173" s="106">
        <f t="shared" si="216"/>
        <v>0</v>
      </c>
      <c r="G173" s="106">
        <f t="shared" si="216"/>
        <v>2250</v>
      </c>
      <c r="H173" s="106">
        <f t="shared" ref="H173:K173" si="217">H174</f>
        <v>298.62631893290859</v>
      </c>
      <c r="I173" s="106">
        <f t="shared" si="217"/>
        <v>0</v>
      </c>
      <c r="J173" s="106">
        <f t="shared" si="217"/>
        <v>298.62631893290859</v>
      </c>
      <c r="K173" s="106">
        <f t="shared" si="217"/>
        <v>196.37</v>
      </c>
      <c r="L173" s="106">
        <v>495</v>
      </c>
    </row>
    <row r="174" spans="1:12" hidden="1" x14ac:dyDescent="0.25">
      <c r="A174" s="51">
        <v>3121</v>
      </c>
      <c r="B174" s="44" t="s">
        <v>150</v>
      </c>
      <c r="C174" s="107">
        <v>0</v>
      </c>
      <c r="D174" s="107">
        <f>C174/7.5345</f>
        <v>0</v>
      </c>
      <c r="E174" s="108">
        <v>0</v>
      </c>
      <c r="F174" s="107">
        <f>E174/7.5345</f>
        <v>0</v>
      </c>
      <c r="G174" s="107">
        <v>2250</v>
      </c>
      <c r="H174" s="108">
        <f>G174/7.5345</f>
        <v>298.62631893290859</v>
      </c>
      <c r="I174" s="108">
        <v>0</v>
      </c>
      <c r="J174" s="109">
        <f>H174+I174</f>
        <v>298.62631893290859</v>
      </c>
      <c r="K174" s="109">
        <v>196.37</v>
      </c>
      <c r="L174" s="109">
        <f>J174+K174</f>
        <v>494.99631893290859</v>
      </c>
    </row>
    <row r="175" spans="1:12" hidden="1" x14ac:dyDescent="0.25">
      <c r="A175" s="49">
        <v>313</v>
      </c>
      <c r="B175" s="50" t="s">
        <v>151</v>
      </c>
      <c r="C175" s="106">
        <f>C176</f>
        <v>0</v>
      </c>
      <c r="D175" s="106">
        <f t="shared" ref="D175:G175" si="218">D176</f>
        <v>0</v>
      </c>
      <c r="E175" s="106">
        <f t="shared" si="218"/>
        <v>0</v>
      </c>
      <c r="F175" s="106">
        <f t="shared" si="218"/>
        <v>0</v>
      </c>
      <c r="G175" s="106">
        <f t="shared" si="218"/>
        <v>8043.75</v>
      </c>
      <c r="H175" s="106">
        <v>1067.5899999999999</v>
      </c>
      <c r="I175" s="106">
        <f t="shared" ref="I175:L175" si="219">I176</f>
        <v>0</v>
      </c>
      <c r="J175" s="106">
        <f t="shared" si="219"/>
        <v>1067.5890901851483</v>
      </c>
      <c r="K175" s="106">
        <f t="shared" si="219"/>
        <v>-116.05</v>
      </c>
      <c r="L175" s="106">
        <f t="shared" si="219"/>
        <v>951.53909018514832</v>
      </c>
    </row>
    <row r="176" spans="1:12" hidden="1" x14ac:dyDescent="0.25">
      <c r="A176" s="51">
        <v>3132</v>
      </c>
      <c r="B176" s="44" t="s">
        <v>152</v>
      </c>
      <c r="C176" s="107">
        <v>0</v>
      </c>
      <c r="D176" s="107">
        <f>C176/7.5345</f>
        <v>0</v>
      </c>
      <c r="E176" s="108">
        <v>0</v>
      </c>
      <c r="F176" s="107">
        <f>E176/7.5345</f>
        <v>0</v>
      </c>
      <c r="G176" s="107">
        <v>8043.75</v>
      </c>
      <c r="H176" s="108">
        <f>G176/7.5345</f>
        <v>1067.5890901851483</v>
      </c>
      <c r="I176" s="108">
        <v>0</v>
      </c>
      <c r="J176" s="109">
        <f>H176+I176</f>
        <v>1067.5890901851483</v>
      </c>
      <c r="K176" s="109">
        <v>-116.05</v>
      </c>
      <c r="L176" s="109">
        <f>J176+K176</f>
        <v>951.53909018514832</v>
      </c>
    </row>
    <row r="177" spans="1:12" x14ac:dyDescent="0.25">
      <c r="A177" s="47">
        <v>32</v>
      </c>
      <c r="B177" s="48" t="s">
        <v>36</v>
      </c>
      <c r="C177" s="115">
        <f>C178</f>
        <v>0</v>
      </c>
      <c r="D177" s="115">
        <f t="shared" ref="D177:G177" si="220">D178</f>
        <v>0</v>
      </c>
      <c r="E177" s="115">
        <f t="shared" si="220"/>
        <v>0</v>
      </c>
      <c r="F177" s="115">
        <f t="shared" si="220"/>
        <v>0</v>
      </c>
      <c r="G177" s="115">
        <f t="shared" si="220"/>
        <v>4678.2</v>
      </c>
      <c r="H177" s="115">
        <f t="shared" ref="H177:K177" si="221">H178</f>
        <v>620.90542106310966</v>
      </c>
      <c r="I177" s="115">
        <f t="shared" si="221"/>
        <v>0</v>
      </c>
      <c r="J177" s="115">
        <f t="shared" si="221"/>
        <v>620.90542106310966</v>
      </c>
      <c r="K177" s="115">
        <f t="shared" si="221"/>
        <v>349.53000000000003</v>
      </c>
      <c r="L177" s="115">
        <v>970.44</v>
      </c>
    </row>
    <row r="178" spans="1:12" hidden="1" x14ac:dyDescent="0.25">
      <c r="A178" s="49">
        <v>321</v>
      </c>
      <c r="B178" s="50" t="s">
        <v>100</v>
      </c>
      <c r="C178" s="106">
        <f>SUM(C179:C180)</f>
        <v>0</v>
      </c>
      <c r="D178" s="106">
        <f t="shared" ref="D178:G178" si="222">SUM(D179:D180)</f>
        <v>0</v>
      </c>
      <c r="E178" s="106">
        <f t="shared" si="222"/>
        <v>0</v>
      </c>
      <c r="F178" s="106">
        <f t="shared" si="222"/>
        <v>0</v>
      </c>
      <c r="G178" s="106">
        <f t="shared" si="222"/>
        <v>4678.2</v>
      </c>
      <c r="H178" s="106">
        <f t="shared" ref="H178:L178" si="223">SUM(H179:H180)</f>
        <v>620.90542106310966</v>
      </c>
      <c r="I178" s="106">
        <f t="shared" si="223"/>
        <v>0</v>
      </c>
      <c r="J178" s="106">
        <f t="shared" si="223"/>
        <v>620.90542106310966</v>
      </c>
      <c r="K178" s="106">
        <f t="shared" si="223"/>
        <v>349.53000000000003</v>
      </c>
      <c r="L178" s="106">
        <f t="shared" si="223"/>
        <v>970.43542106310963</v>
      </c>
    </row>
    <row r="179" spans="1:12" hidden="1" x14ac:dyDescent="0.25">
      <c r="A179" s="51">
        <v>3211</v>
      </c>
      <c r="B179" s="44" t="s">
        <v>101</v>
      </c>
      <c r="C179" s="107">
        <v>0</v>
      </c>
      <c r="D179" s="107">
        <f t="shared" ref="D179:D180" si="224">C179/7.5345</f>
        <v>0</v>
      </c>
      <c r="E179" s="108">
        <v>0</v>
      </c>
      <c r="F179" s="107">
        <f t="shared" ref="F179:F180" si="225">E179/7.5345</f>
        <v>0</v>
      </c>
      <c r="G179" s="107">
        <v>150</v>
      </c>
      <c r="H179" s="108">
        <v>19.91</v>
      </c>
      <c r="I179" s="108">
        <v>0</v>
      </c>
      <c r="J179" s="109">
        <f>H179+I179</f>
        <v>19.91</v>
      </c>
      <c r="K179" s="109">
        <v>3.97</v>
      </c>
      <c r="L179" s="109">
        <f t="shared" ref="L179:L180" si="226">J179+K179</f>
        <v>23.88</v>
      </c>
    </row>
    <row r="180" spans="1:12" hidden="1" x14ac:dyDescent="0.25">
      <c r="A180" s="51">
        <v>3212</v>
      </c>
      <c r="B180" s="44" t="s">
        <v>153</v>
      </c>
      <c r="C180" s="107">
        <v>0</v>
      </c>
      <c r="D180" s="107">
        <f t="shared" si="224"/>
        <v>0</v>
      </c>
      <c r="E180" s="108">
        <v>0</v>
      </c>
      <c r="F180" s="107">
        <f t="shared" si="225"/>
        <v>0</v>
      </c>
      <c r="G180" s="107">
        <v>4528.2</v>
      </c>
      <c r="H180" s="108">
        <f t="shared" ref="H180" si="227">G180/7.5345</f>
        <v>600.99542106310969</v>
      </c>
      <c r="I180" s="108">
        <v>0</v>
      </c>
      <c r="J180" s="109">
        <f>H180+I180</f>
        <v>600.99542106310969</v>
      </c>
      <c r="K180" s="109">
        <v>345.56</v>
      </c>
      <c r="L180" s="109">
        <f t="shared" si="226"/>
        <v>946.55542106310963</v>
      </c>
    </row>
    <row r="181" spans="1:12" x14ac:dyDescent="0.25">
      <c r="A181" s="73" t="s">
        <v>77</v>
      </c>
      <c r="B181" s="86" t="s">
        <v>78</v>
      </c>
      <c r="C181" s="113">
        <f>C182</f>
        <v>0</v>
      </c>
      <c r="D181" s="113">
        <f t="shared" ref="D181:G181" si="228">D182</f>
        <v>0</v>
      </c>
      <c r="E181" s="113">
        <f t="shared" si="228"/>
        <v>0</v>
      </c>
      <c r="F181" s="113">
        <f t="shared" si="228"/>
        <v>0</v>
      </c>
      <c r="G181" s="113">
        <f t="shared" si="228"/>
        <v>361091.08</v>
      </c>
      <c r="H181" s="113">
        <f t="shared" ref="H181:K181" si="229">H182</f>
        <v>47925.017843917973</v>
      </c>
      <c r="I181" s="113">
        <f t="shared" si="229"/>
        <v>0</v>
      </c>
      <c r="J181" s="113">
        <f t="shared" si="229"/>
        <v>47925.017843917973</v>
      </c>
      <c r="K181" s="113">
        <f t="shared" si="229"/>
        <v>-1549.4800000000002</v>
      </c>
      <c r="L181" s="113">
        <v>46375.54</v>
      </c>
    </row>
    <row r="182" spans="1:12" x14ac:dyDescent="0.25">
      <c r="A182" s="54">
        <v>3</v>
      </c>
      <c r="B182" s="41" t="s">
        <v>21</v>
      </c>
      <c r="C182" s="114">
        <f>C183+C190</f>
        <v>0</v>
      </c>
      <c r="D182" s="114">
        <f t="shared" ref="D182:G182" si="230">D183+D190</f>
        <v>0</v>
      </c>
      <c r="E182" s="114">
        <f t="shared" si="230"/>
        <v>0</v>
      </c>
      <c r="F182" s="114">
        <f t="shared" si="230"/>
        <v>0</v>
      </c>
      <c r="G182" s="114">
        <f t="shared" si="230"/>
        <v>361091.08</v>
      </c>
      <c r="H182" s="114">
        <f t="shared" ref="H182:L182" si="231">H183+H190</f>
        <v>47925.017843917973</v>
      </c>
      <c r="I182" s="114">
        <f t="shared" si="231"/>
        <v>0</v>
      </c>
      <c r="J182" s="114">
        <f t="shared" si="231"/>
        <v>47925.017843917973</v>
      </c>
      <c r="K182" s="114">
        <f t="shared" si="231"/>
        <v>-1549.4800000000002</v>
      </c>
      <c r="L182" s="114">
        <f t="shared" si="231"/>
        <v>46375.537843917969</v>
      </c>
    </row>
    <row r="183" spans="1:12" x14ac:dyDescent="0.25">
      <c r="A183" s="47">
        <v>31</v>
      </c>
      <c r="B183" s="48" t="s">
        <v>24</v>
      </c>
      <c r="C183" s="115">
        <f>C184+C186+C188</f>
        <v>0</v>
      </c>
      <c r="D183" s="115">
        <f t="shared" ref="D183:G183" si="232">D184+D186+D188</f>
        <v>0</v>
      </c>
      <c r="E183" s="115">
        <f t="shared" si="232"/>
        <v>0</v>
      </c>
      <c r="F183" s="115">
        <f t="shared" si="232"/>
        <v>0</v>
      </c>
      <c r="G183" s="115">
        <f t="shared" si="232"/>
        <v>334581.25</v>
      </c>
      <c r="H183" s="115">
        <f t="shared" ref="H183:L183" si="233">H184+H186+H188</f>
        <v>44406.563142876097</v>
      </c>
      <c r="I183" s="115">
        <f t="shared" si="233"/>
        <v>0</v>
      </c>
      <c r="J183" s="115">
        <f t="shared" si="233"/>
        <v>44406.563142876097</v>
      </c>
      <c r="K183" s="115">
        <f t="shared" si="233"/>
        <v>-3530.19</v>
      </c>
      <c r="L183" s="115">
        <f t="shared" si="233"/>
        <v>40876.373142876095</v>
      </c>
    </row>
    <row r="184" spans="1:12" hidden="1" x14ac:dyDescent="0.25">
      <c r="A184" s="49">
        <v>311</v>
      </c>
      <c r="B184" s="50" t="s">
        <v>148</v>
      </c>
      <c r="C184" s="106">
        <f>C185</f>
        <v>0</v>
      </c>
      <c r="D184" s="106">
        <f t="shared" ref="D184:G184" si="234">D185</f>
        <v>0</v>
      </c>
      <c r="E184" s="106">
        <f t="shared" si="234"/>
        <v>0</v>
      </c>
      <c r="F184" s="106">
        <f t="shared" si="234"/>
        <v>0</v>
      </c>
      <c r="G184" s="106">
        <f t="shared" si="234"/>
        <v>276250</v>
      </c>
      <c r="H184" s="106">
        <f t="shared" ref="H184:L184" si="235">H185</f>
        <v>36664.675824540442</v>
      </c>
      <c r="I184" s="106">
        <f t="shared" si="235"/>
        <v>0</v>
      </c>
      <c r="J184" s="106">
        <f t="shared" si="235"/>
        <v>36664.675824540442</v>
      </c>
      <c r="K184" s="106">
        <f t="shared" si="235"/>
        <v>-3985.41</v>
      </c>
      <c r="L184" s="106">
        <f t="shared" si="235"/>
        <v>32679.265824540442</v>
      </c>
    </row>
    <row r="185" spans="1:12" hidden="1" x14ac:dyDescent="0.25">
      <c r="A185" s="51">
        <v>3111</v>
      </c>
      <c r="B185" s="44" t="s">
        <v>149</v>
      </c>
      <c r="C185" s="107">
        <v>0</v>
      </c>
      <c r="D185" s="107">
        <f>C185/7.5345</f>
        <v>0</v>
      </c>
      <c r="E185" s="108">
        <v>0</v>
      </c>
      <c r="F185" s="107">
        <f>E185/7.5345</f>
        <v>0</v>
      </c>
      <c r="G185" s="107">
        <v>276250</v>
      </c>
      <c r="H185" s="108">
        <f>G185/7.5345</f>
        <v>36664.675824540442</v>
      </c>
      <c r="I185" s="108">
        <v>0</v>
      </c>
      <c r="J185" s="109">
        <f>H185+I185</f>
        <v>36664.675824540442</v>
      </c>
      <c r="K185" s="109">
        <v>-3985.41</v>
      </c>
      <c r="L185" s="109">
        <f>J185+K185</f>
        <v>32679.265824540442</v>
      </c>
    </row>
    <row r="186" spans="1:12" hidden="1" x14ac:dyDescent="0.25">
      <c r="A186" s="49">
        <v>312</v>
      </c>
      <c r="B186" s="50" t="s">
        <v>150</v>
      </c>
      <c r="C186" s="106">
        <f>C187</f>
        <v>0</v>
      </c>
      <c r="D186" s="106">
        <f t="shared" ref="D186:G186" si="236">D187</f>
        <v>0</v>
      </c>
      <c r="E186" s="106">
        <f t="shared" si="236"/>
        <v>0</v>
      </c>
      <c r="F186" s="106">
        <f t="shared" si="236"/>
        <v>0</v>
      </c>
      <c r="G186" s="106">
        <f t="shared" si="236"/>
        <v>12750</v>
      </c>
      <c r="H186" s="106">
        <f t="shared" ref="H186:L186" si="237">H187</f>
        <v>1692.215807286482</v>
      </c>
      <c r="I186" s="106">
        <f t="shared" si="237"/>
        <v>0</v>
      </c>
      <c r="J186" s="106">
        <f t="shared" si="237"/>
        <v>1692.215807286482</v>
      </c>
      <c r="K186" s="106">
        <f t="shared" si="237"/>
        <v>1112.78</v>
      </c>
      <c r="L186" s="106">
        <f t="shared" si="237"/>
        <v>2804.995807286482</v>
      </c>
    </row>
    <row r="187" spans="1:12" hidden="1" x14ac:dyDescent="0.25">
      <c r="A187" s="51">
        <v>3121</v>
      </c>
      <c r="B187" s="44" t="s">
        <v>150</v>
      </c>
      <c r="C187" s="107">
        <v>0</v>
      </c>
      <c r="D187" s="107">
        <f>C187/7.5345</f>
        <v>0</v>
      </c>
      <c r="E187" s="108">
        <v>0</v>
      </c>
      <c r="F187" s="107">
        <f>E187/7.5345</f>
        <v>0</v>
      </c>
      <c r="G187" s="107">
        <v>12750</v>
      </c>
      <c r="H187" s="108">
        <f>G187/7.5345</f>
        <v>1692.215807286482</v>
      </c>
      <c r="I187" s="108">
        <v>0</v>
      </c>
      <c r="J187" s="109">
        <f>H187+I187</f>
        <v>1692.215807286482</v>
      </c>
      <c r="K187" s="109">
        <v>1112.78</v>
      </c>
      <c r="L187" s="109">
        <f>J187+K187</f>
        <v>2804.995807286482</v>
      </c>
    </row>
    <row r="188" spans="1:12" hidden="1" x14ac:dyDescent="0.25">
      <c r="A188" s="49">
        <v>313</v>
      </c>
      <c r="B188" s="50" t="s">
        <v>151</v>
      </c>
      <c r="C188" s="106">
        <f>C189</f>
        <v>0</v>
      </c>
      <c r="D188" s="106">
        <f t="shared" ref="D188:G188" si="238">D189</f>
        <v>0</v>
      </c>
      <c r="E188" s="106">
        <f t="shared" si="238"/>
        <v>0</v>
      </c>
      <c r="F188" s="106">
        <f t="shared" si="238"/>
        <v>0</v>
      </c>
      <c r="G188" s="106">
        <f t="shared" si="238"/>
        <v>45581.25</v>
      </c>
      <c r="H188" s="106">
        <f t="shared" ref="H188:L188" si="239">H189</f>
        <v>6049.6715110491732</v>
      </c>
      <c r="I188" s="106">
        <f t="shared" si="239"/>
        <v>0</v>
      </c>
      <c r="J188" s="106">
        <f t="shared" si="239"/>
        <v>6049.6715110491732</v>
      </c>
      <c r="K188" s="106">
        <f t="shared" si="239"/>
        <v>-657.56</v>
      </c>
      <c r="L188" s="106">
        <f t="shared" si="239"/>
        <v>5392.1115110491737</v>
      </c>
    </row>
    <row r="189" spans="1:12" hidden="1" x14ac:dyDescent="0.25">
      <c r="A189" s="51">
        <v>3132</v>
      </c>
      <c r="B189" s="44" t="s">
        <v>152</v>
      </c>
      <c r="C189" s="107">
        <v>0</v>
      </c>
      <c r="D189" s="107">
        <f>C189/7.5345</f>
        <v>0</v>
      </c>
      <c r="E189" s="108">
        <v>0</v>
      </c>
      <c r="F189" s="107">
        <f>E189/7.5345</f>
        <v>0</v>
      </c>
      <c r="G189" s="107">
        <v>45581.25</v>
      </c>
      <c r="H189" s="108">
        <f>G189/7.5345</f>
        <v>6049.6715110491732</v>
      </c>
      <c r="I189" s="108">
        <v>0</v>
      </c>
      <c r="J189" s="109">
        <f>H189+I189</f>
        <v>6049.6715110491732</v>
      </c>
      <c r="K189" s="109">
        <v>-657.56</v>
      </c>
      <c r="L189" s="109">
        <f>J189+K189</f>
        <v>5392.1115110491737</v>
      </c>
    </row>
    <row r="190" spans="1:12" x14ac:dyDescent="0.25">
      <c r="A190" s="47">
        <v>32</v>
      </c>
      <c r="B190" s="48" t="s">
        <v>36</v>
      </c>
      <c r="C190" s="115">
        <f>C191</f>
        <v>0</v>
      </c>
      <c r="D190" s="115">
        <f t="shared" ref="D190:F190" si="240">D191</f>
        <v>0</v>
      </c>
      <c r="E190" s="115">
        <f t="shared" si="240"/>
        <v>0</v>
      </c>
      <c r="F190" s="115">
        <f t="shared" si="240"/>
        <v>0</v>
      </c>
      <c r="G190" s="115">
        <f>G191</f>
        <v>26509.83</v>
      </c>
      <c r="H190" s="115">
        <f t="shared" ref="H190:L190" si="241">H191</f>
        <v>3518.4547010418742</v>
      </c>
      <c r="I190" s="115">
        <f t="shared" si="241"/>
        <v>0</v>
      </c>
      <c r="J190" s="115">
        <f t="shared" si="241"/>
        <v>3518.4547010418742</v>
      </c>
      <c r="K190" s="115">
        <f t="shared" si="241"/>
        <v>1980.7099999999998</v>
      </c>
      <c r="L190" s="115">
        <f t="shared" si="241"/>
        <v>5499.1647010418737</v>
      </c>
    </row>
    <row r="191" spans="1:12" hidden="1" x14ac:dyDescent="0.25">
      <c r="A191" s="49">
        <v>321</v>
      </c>
      <c r="B191" s="50" t="s">
        <v>100</v>
      </c>
      <c r="C191" s="106">
        <f>SUM(C192:C193)</f>
        <v>0</v>
      </c>
      <c r="D191" s="106">
        <f t="shared" ref="D191:G191" si="242">SUM(D192:D193)</f>
        <v>0</v>
      </c>
      <c r="E191" s="106">
        <f t="shared" si="242"/>
        <v>0</v>
      </c>
      <c r="F191" s="106">
        <f t="shared" si="242"/>
        <v>0</v>
      </c>
      <c r="G191" s="106">
        <f t="shared" si="242"/>
        <v>26509.83</v>
      </c>
      <c r="H191" s="106">
        <f t="shared" ref="H191:L191" si="243">SUM(H192:H193)</f>
        <v>3518.4547010418742</v>
      </c>
      <c r="I191" s="106">
        <f t="shared" si="243"/>
        <v>0</v>
      </c>
      <c r="J191" s="106">
        <f t="shared" si="243"/>
        <v>3518.4547010418742</v>
      </c>
      <c r="K191" s="106">
        <f t="shared" si="243"/>
        <v>1980.7099999999998</v>
      </c>
      <c r="L191" s="106">
        <f t="shared" si="243"/>
        <v>5499.1647010418737</v>
      </c>
    </row>
    <row r="192" spans="1:12" hidden="1" x14ac:dyDescent="0.25">
      <c r="A192" s="51">
        <v>3211</v>
      </c>
      <c r="B192" s="44" t="s">
        <v>101</v>
      </c>
      <c r="C192" s="107">
        <v>0</v>
      </c>
      <c r="D192" s="107">
        <f t="shared" ref="D192:D193" si="244">C192/7.5345</f>
        <v>0</v>
      </c>
      <c r="E192" s="108">
        <v>0</v>
      </c>
      <c r="F192" s="107">
        <f t="shared" ref="F192:F193" si="245">E192/7.5345</f>
        <v>0</v>
      </c>
      <c r="G192" s="107">
        <v>850</v>
      </c>
      <c r="H192" s="108">
        <v>112.81</v>
      </c>
      <c r="I192" s="108">
        <v>0</v>
      </c>
      <c r="J192" s="109">
        <f>H192+I192</f>
        <v>112.81</v>
      </c>
      <c r="K192" s="109">
        <v>22.59</v>
      </c>
      <c r="L192" s="109">
        <f t="shared" ref="L192:L193" si="246">J192+K192</f>
        <v>135.4</v>
      </c>
    </row>
    <row r="193" spans="1:12" hidden="1" x14ac:dyDescent="0.25">
      <c r="A193" s="51">
        <v>3212</v>
      </c>
      <c r="B193" s="44" t="s">
        <v>153</v>
      </c>
      <c r="C193" s="107">
        <v>0</v>
      </c>
      <c r="D193" s="107">
        <f t="shared" si="244"/>
        <v>0</v>
      </c>
      <c r="E193" s="108">
        <v>0</v>
      </c>
      <c r="F193" s="107">
        <f t="shared" si="245"/>
        <v>0</v>
      </c>
      <c r="G193" s="107">
        <v>25659.83</v>
      </c>
      <c r="H193" s="108">
        <f>G193/7.5345</f>
        <v>3405.6447010418742</v>
      </c>
      <c r="I193" s="108">
        <v>0</v>
      </c>
      <c r="J193" s="109">
        <f>H193+I193</f>
        <v>3405.6447010418742</v>
      </c>
      <c r="K193" s="109">
        <v>1958.12</v>
      </c>
      <c r="L193" s="109">
        <f t="shared" si="246"/>
        <v>5363.7647010418741</v>
      </c>
    </row>
    <row r="194" spans="1:12" ht="51" x14ac:dyDescent="0.25">
      <c r="A194" s="62" t="s">
        <v>216</v>
      </c>
      <c r="B194" s="62" t="s">
        <v>217</v>
      </c>
      <c r="C194" s="112">
        <f>C195+C208</f>
        <v>0</v>
      </c>
      <c r="D194" s="112">
        <f t="shared" ref="D194:L194" si="247">D195+D208</f>
        <v>0</v>
      </c>
      <c r="E194" s="112">
        <f t="shared" si="247"/>
        <v>0</v>
      </c>
      <c r="F194" s="112">
        <f t="shared" si="247"/>
        <v>0</v>
      </c>
      <c r="G194" s="112">
        <f t="shared" si="247"/>
        <v>0</v>
      </c>
      <c r="H194" s="112">
        <f t="shared" si="247"/>
        <v>0</v>
      </c>
      <c r="I194" s="112">
        <f t="shared" si="247"/>
        <v>0</v>
      </c>
      <c r="J194" s="112">
        <f t="shared" si="247"/>
        <v>0</v>
      </c>
      <c r="K194" s="112">
        <f t="shared" si="247"/>
        <v>19977.68</v>
      </c>
      <c r="L194" s="112">
        <f t="shared" si="247"/>
        <v>19977.68</v>
      </c>
    </row>
    <row r="195" spans="1:12" x14ac:dyDescent="0.25">
      <c r="A195" s="73" t="s">
        <v>72</v>
      </c>
      <c r="B195" s="105" t="s">
        <v>20</v>
      </c>
      <c r="C195" s="113">
        <f>C196</f>
        <v>0</v>
      </c>
      <c r="D195" s="113">
        <f t="shared" ref="D195:G195" si="248">D196</f>
        <v>0</v>
      </c>
      <c r="E195" s="113">
        <f t="shared" si="248"/>
        <v>0</v>
      </c>
      <c r="F195" s="113">
        <f t="shared" si="248"/>
        <v>0</v>
      </c>
      <c r="G195" s="113">
        <f t="shared" si="248"/>
        <v>0</v>
      </c>
      <c r="H195" s="113">
        <v>0</v>
      </c>
      <c r="I195" s="113">
        <f t="shared" ref="I195:L195" si="249">I196</f>
        <v>0</v>
      </c>
      <c r="J195" s="113">
        <f t="shared" si="249"/>
        <v>0</v>
      </c>
      <c r="K195" s="113">
        <f t="shared" si="249"/>
        <v>2996.6199999999994</v>
      </c>
      <c r="L195" s="113">
        <f t="shared" si="249"/>
        <v>2996.6199999999994</v>
      </c>
    </row>
    <row r="196" spans="1:12" x14ac:dyDescent="0.25">
      <c r="A196" s="54">
        <v>3</v>
      </c>
      <c r="B196" s="41" t="s">
        <v>21</v>
      </c>
      <c r="C196" s="114">
        <f>C197+C204</f>
        <v>0</v>
      </c>
      <c r="D196" s="114">
        <f t="shared" ref="D196:L196" si="250">D197+D204</f>
        <v>0</v>
      </c>
      <c r="E196" s="114">
        <f t="shared" si="250"/>
        <v>0</v>
      </c>
      <c r="F196" s="114">
        <f t="shared" si="250"/>
        <v>0</v>
      </c>
      <c r="G196" s="114">
        <f t="shared" si="250"/>
        <v>0</v>
      </c>
      <c r="H196" s="114">
        <v>0</v>
      </c>
      <c r="I196" s="114">
        <f t="shared" si="250"/>
        <v>0</v>
      </c>
      <c r="J196" s="114">
        <f t="shared" si="250"/>
        <v>0</v>
      </c>
      <c r="K196" s="114">
        <f t="shared" si="250"/>
        <v>2996.6199999999994</v>
      </c>
      <c r="L196" s="114">
        <f t="shared" si="250"/>
        <v>2996.6199999999994</v>
      </c>
    </row>
    <row r="197" spans="1:12" x14ac:dyDescent="0.25">
      <c r="A197" s="47">
        <v>31</v>
      </c>
      <c r="B197" s="48" t="s">
        <v>24</v>
      </c>
      <c r="C197" s="115">
        <f>C198+C200+C202</f>
        <v>0</v>
      </c>
      <c r="D197" s="115">
        <f t="shared" ref="D197:G197" si="251">D198+D200+D202</f>
        <v>0</v>
      </c>
      <c r="E197" s="115">
        <f t="shared" si="251"/>
        <v>0</v>
      </c>
      <c r="F197" s="115">
        <f t="shared" si="251"/>
        <v>0</v>
      </c>
      <c r="G197" s="115">
        <f t="shared" si="251"/>
        <v>0</v>
      </c>
      <c r="H197" s="115">
        <v>0</v>
      </c>
      <c r="I197" s="115">
        <f t="shared" ref="I197:L197" si="252">I198+I200+I202</f>
        <v>0</v>
      </c>
      <c r="J197" s="115">
        <f t="shared" si="252"/>
        <v>0</v>
      </c>
      <c r="K197" s="115">
        <f t="shared" si="252"/>
        <v>2710.8799999999997</v>
      </c>
      <c r="L197" s="115">
        <f t="shared" si="252"/>
        <v>2710.8799999999997</v>
      </c>
    </row>
    <row r="198" spans="1:12" hidden="1" x14ac:dyDescent="0.25">
      <c r="A198" s="49">
        <v>311</v>
      </c>
      <c r="B198" s="50" t="s">
        <v>148</v>
      </c>
      <c r="C198" s="106">
        <f>C199</f>
        <v>0</v>
      </c>
      <c r="D198" s="106">
        <f t="shared" ref="D198:L198" si="253">D199</f>
        <v>0</v>
      </c>
      <c r="E198" s="106">
        <f t="shared" si="253"/>
        <v>0</v>
      </c>
      <c r="F198" s="106">
        <f t="shared" si="253"/>
        <v>0</v>
      </c>
      <c r="G198" s="106">
        <f t="shared" si="253"/>
        <v>0</v>
      </c>
      <c r="H198" s="106">
        <f t="shared" si="253"/>
        <v>0</v>
      </c>
      <c r="I198" s="106">
        <f t="shared" si="253"/>
        <v>0</v>
      </c>
      <c r="J198" s="106">
        <f t="shared" si="253"/>
        <v>0</v>
      </c>
      <c r="K198" s="106">
        <f t="shared" si="253"/>
        <v>1987.24</v>
      </c>
      <c r="L198" s="106">
        <f t="shared" si="253"/>
        <v>1987.24</v>
      </c>
    </row>
    <row r="199" spans="1:12" hidden="1" x14ac:dyDescent="0.25">
      <c r="A199" s="51">
        <v>3111</v>
      </c>
      <c r="B199" s="44" t="s">
        <v>149</v>
      </c>
      <c r="C199" s="107">
        <v>0</v>
      </c>
      <c r="D199" s="107">
        <f>C199/7.5345</f>
        <v>0</v>
      </c>
      <c r="E199" s="108">
        <v>0</v>
      </c>
      <c r="F199" s="107">
        <f>E199/7.5345</f>
        <v>0</v>
      </c>
      <c r="G199" s="107">
        <v>0</v>
      </c>
      <c r="H199" s="108">
        <f>G199/7.5345</f>
        <v>0</v>
      </c>
      <c r="I199" s="108">
        <v>0</v>
      </c>
      <c r="J199" s="108">
        <v>0</v>
      </c>
      <c r="K199" s="108">
        <v>1987.24</v>
      </c>
      <c r="L199" s="109">
        <f>J199+K199</f>
        <v>1987.24</v>
      </c>
    </row>
    <row r="200" spans="1:12" hidden="1" x14ac:dyDescent="0.25">
      <c r="A200" s="49">
        <v>312</v>
      </c>
      <c r="B200" s="50" t="s">
        <v>150</v>
      </c>
      <c r="C200" s="106">
        <f>C201</f>
        <v>0</v>
      </c>
      <c r="D200" s="106">
        <f t="shared" ref="D200:L200" si="254">D201</f>
        <v>0</v>
      </c>
      <c r="E200" s="106">
        <f t="shared" si="254"/>
        <v>0</v>
      </c>
      <c r="F200" s="106">
        <f t="shared" si="254"/>
        <v>0</v>
      </c>
      <c r="G200" s="106">
        <f t="shared" si="254"/>
        <v>0</v>
      </c>
      <c r="H200" s="106">
        <f t="shared" si="254"/>
        <v>0</v>
      </c>
      <c r="I200" s="106">
        <f t="shared" si="254"/>
        <v>0</v>
      </c>
      <c r="J200" s="106">
        <f t="shared" si="254"/>
        <v>0</v>
      </c>
      <c r="K200" s="106">
        <f t="shared" si="254"/>
        <v>395.75</v>
      </c>
      <c r="L200" s="106">
        <f t="shared" si="254"/>
        <v>395.75</v>
      </c>
    </row>
    <row r="201" spans="1:12" hidden="1" x14ac:dyDescent="0.25">
      <c r="A201" s="51">
        <v>3121</v>
      </c>
      <c r="B201" s="44" t="s">
        <v>150</v>
      </c>
      <c r="C201" s="107">
        <v>0</v>
      </c>
      <c r="D201" s="107">
        <f>C201/7.5345</f>
        <v>0</v>
      </c>
      <c r="E201" s="108">
        <v>0</v>
      </c>
      <c r="F201" s="107">
        <f>E201/7.5345</f>
        <v>0</v>
      </c>
      <c r="G201" s="107">
        <v>0</v>
      </c>
      <c r="H201" s="108">
        <f>G201/7.5345</f>
        <v>0</v>
      </c>
      <c r="I201" s="108">
        <v>0</v>
      </c>
      <c r="J201" s="108">
        <v>0</v>
      </c>
      <c r="K201" s="108">
        <v>395.75</v>
      </c>
      <c r="L201" s="109">
        <f>J201+K201</f>
        <v>395.75</v>
      </c>
    </row>
    <row r="202" spans="1:12" hidden="1" x14ac:dyDescent="0.25">
      <c r="A202" s="49">
        <v>313</v>
      </c>
      <c r="B202" s="50" t="s">
        <v>151</v>
      </c>
      <c r="C202" s="106">
        <f>C203</f>
        <v>0</v>
      </c>
      <c r="D202" s="106">
        <f t="shared" ref="D202:H202" si="255">D203</f>
        <v>0</v>
      </c>
      <c r="E202" s="106">
        <f t="shared" si="255"/>
        <v>0</v>
      </c>
      <c r="F202" s="106">
        <f t="shared" si="255"/>
        <v>0</v>
      </c>
      <c r="G202" s="106">
        <f t="shared" si="255"/>
        <v>0</v>
      </c>
      <c r="H202" s="106">
        <f t="shared" si="255"/>
        <v>0</v>
      </c>
      <c r="I202" s="106">
        <f t="shared" ref="I202:L202" si="256">I203</f>
        <v>0</v>
      </c>
      <c r="J202" s="106">
        <f t="shared" si="256"/>
        <v>0</v>
      </c>
      <c r="K202" s="106">
        <f t="shared" si="256"/>
        <v>327.89</v>
      </c>
      <c r="L202" s="106">
        <f t="shared" si="256"/>
        <v>327.89</v>
      </c>
    </row>
    <row r="203" spans="1:12" hidden="1" x14ac:dyDescent="0.25">
      <c r="A203" s="51">
        <v>3132</v>
      </c>
      <c r="B203" s="44" t="s">
        <v>152</v>
      </c>
      <c r="C203" s="107">
        <v>0</v>
      </c>
      <c r="D203" s="107">
        <f>C203/7.5345</f>
        <v>0</v>
      </c>
      <c r="E203" s="108">
        <v>0</v>
      </c>
      <c r="F203" s="107">
        <f>E203/7.5345</f>
        <v>0</v>
      </c>
      <c r="G203" s="107">
        <v>0</v>
      </c>
      <c r="H203" s="108">
        <f>G203/7.5345</f>
        <v>0</v>
      </c>
      <c r="I203" s="108">
        <v>0</v>
      </c>
      <c r="J203" s="108">
        <v>0</v>
      </c>
      <c r="K203" s="108">
        <v>327.89</v>
      </c>
      <c r="L203" s="109">
        <f>J203+K203</f>
        <v>327.89</v>
      </c>
    </row>
    <row r="204" spans="1:12" x14ac:dyDescent="0.25">
      <c r="A204" s="47">
        <v>32</v>
      </c>
      <c r="B204" s="48" t="s">
        <v>36</v>
      </c>
      <c r="C204" s="115">
        <f>C205</f>
        <v>0</v>
      </c>
      <c r="D204" s="115">
        <f t="shared" ref="D204:L204" si="257">D205</f>
        <v>0</v>
      </c>
      <c r="E204" s="115">
        <f t="shared" si="257"/>
        <v>0</v>
      </c>
      <c r="F204" s="115">
        <f t="shared" si="257"/>
        <v>0</v>
      </c>
      <c r="G204" s="115">
        <f t="shared" si="257"/>
        <v>0</v>
      </c>
      <c r="H204" s="115">
        <f t="shared" si="257"/>
        <v>0</v>
      </c>
      <c r="I204" s="115">
        <f t="shared" si="257"/>
        <v>0</v>
      </c>
      <c r="J204" s="115">
        <f t="shared" si="257"/>
        <v>0</v>
      </c>
      <c r="K204" s="115">
        <f t="shared" si="257"/>
        <v>285.73999999999995</v>
      </c>
      <c r="L204" s="115">
        <f t="shared" si="257"/>
        <v>285.73999999999995</v>
      </c>
    </row>
    <row r="205" spans="1:12" hidden="1" x14ac:dyDescent="0.25">
      <c r="A205" s="49">
        <v>321</v>
      </c>
      <c r="B205" s="50" t="s">
        <v>100</v>
      </c>
      <c r="C205" s="106">
        <f>SUM(C206:C207)</f>
        <v>0</v>
      </c>
      <c r="D205" s="106">
        <f t="shared" ref="D205:L205" si="258">SUM(D206:D207)</f>
        <v>0</v>
      </c>
      <c r="E205" s="106">
        <f t="shared" si="258"/>
        <v>0</v>
      </c>
      <c r="F205" s="106">
        <f t="shared" si="258"/>
        <v>0</v>
      </c>
      <c r="G205" s="106">
        <f t="shared" si="258"/>
        <v>0</v>
      </c>
      <c r="H205" s="106">
        <f t="shared" si="258"/>
        <v>0</v>
      </c>
      <c r="I205" s="106">
        <f t="shared" si="258"/>
        <v>0</v>
      </c>
      <c r="J205" s="106">
        <f t="shared" si="258"/>
        <v>0</v>
      </c>
      <c r="K205" s="106">
        <f t="shared" si="258"/>
        <v>285.73999999999995</v>
      </c>
      <c r="L205" s="106">
        <f t="shared" si="258"/>
        <v>285.73999999999995</v>
      </c>
    </row>
    <row r="206" spans="1:12" hidden="1" x14ac:dyDescent="0.25">
      <c r="A206" s="51">
        <v>3211</v>
      </c>
      <c r="B206" s="44" t="s">
        <v>101</v>
      </c>
      <c r="C206" s="107">
        <v>0</v>
      </c>
      <c r="D206" s="107">
        <f t="shared" ref="D206:D207" si="259">C206/7.5345</f>
        <v>0</v>
      </c>
      <c r="E206" s="108">
        <v>0</v>
      </c>
      <c r="F206" s="107">
        <f t="shared" ref="F206:F207" si="260">E206/7.5345</f>
        <v>0</v>
      </c>
      <c r="G206" s="107">
        <v>0</v>
      </c>
      <c r="H206" s="107">
        <v>0</v>
      </c>
      <c r="I206" s="108">
        <v>0</v>
      </c>
      <c r="J206" s="108">
        <v>0</v>
      </c>
      <c r="K206" s="108">
        <v>8.5299999999999994</v>
      </c>
      <c r="L206" s="109">
        <f t="shared" ref="L206:L207" si="261">J206+K206</f>
        <v>8.5299999999999994</v>
      </c>
    </row>
    <row r="207" spans="1:12" hidden="1" x14ac:dyDescent="0.25">
      <c r="A207" s="51">
        <v>3212</v>
      </c>
      <c r="B207" s="44" t="s">
        <v>153</v>
      </c>
      <c r="C207" s="107">
        <v>0</v>
      </c>
      <c r="D207" s="107">
        <f t="shared" si="259"/>
        <v>0</v>
      </c>
      <c r="E207" s="108">
        <v>0</v>
      </c>
      <c r="F207" s="107">
        <f t="shared" si="260"/>
        <v>0</v>
      </c>
      <c r="G207" s="107">
        <v>0</v>
      </c>
      <c r="H207" s="108">
        <f t="shared" ref="H207" si="262">G207/7.5345</f>
        <v>0</v>
      </c>
      <c r="I207" s="108">
        <v>0</v>
      </c>
      <c r="J207" s="108">
        <v>0</v>
      </c>
      <c r="K207" s="108">
        <v>277.20999999999998</v>
      </c>
      <c r="L207" s="109">
        <f t="shared" si="261"/>
        <v>277.20999999999998</v>
      </c>
    </row>
    <row r="208" spans="1:12" x14ac:dyDescent="0.25">
      <c r="A208" s="73" t="s">
        <v>77</v>
      </c>
      <c r="B208" s="86" t="s">
        <v>78</v>
      </c>
      <c r="C208" s="113">
        <f>C209</f>
        <v>0</v>
      </c>
      <c r="D208" s="113">
        <f t="shared" ref="D208:L208" si="263">D209</f>
        <v>0</v>
      </c>
      <c r="E208" s="113">
        <f t="shared" si="263"/>
        <v>0</v>
      </c>
      <c r="F208" s="113">
        <f t="shared" si="263"/>
        <v>0</v>
      </c>
      <c r="G208" s="113">
        <f t="shared" si="263"/>
        <v>0</v>
      </c>
      <c r="H208" s="113">
        <v>0</v>
      </c>
      <c r="I208" s="113">
        <f t="shared" si="263"/>
        <v>0</v>
      </c>
      <c r="J208" s="113">
        <f t="shared" si="263"/>
        <v>0</v>
      </c>
      <c r="K208" s="113">
        <f t="shared" si="263"/>
        <v>16981.060000000001</v>
      </c>
      <c r="L208" s="113">
        <f t="shared" si="263"/>
        <v>16981.060000000001</v>
      </c>
    </row>
    <row r="209" spans="1:12" x14ac:dyDescent="0.25">
      <c r="A209" s="54">
        <v>3</v>
      </c>
      <c r="B209" s="41" t="s">
        <v>21</v>
      </c>
      <c r="C209" s="114">
        <f>C210+C217</f>
        <v>0</v>
      </c>
      <c r="D209" s="114">
        <f t="shared" ref="D209:L209" si="264">D210+D217</f>
        <v>0</v>
      </c>
      <c r="E209" s="114">
        <f t="shared" si="264"/>
        <v>0</v>
      </c>
      <c r="F209" s="114">
        <f t="shared" si="264"/>
        <v>0</v>
      </c>
      <c r="G209" s="114">
        <f t="shared" si="264"/>
        <v>0</v>
      </c>
      <c r="H209" s="114">
        <v>0</v>
      </c>
      <c r="I209" s="114">
        <f t="shared" si="264"/>
        <v>0</v>
      </c>
      <c r="J209" s="114">
        <f t="shared" si="264"/>
        <v>0</v>
      </c>
      <c r="K209" s="114">
        <f t="shared" si="264"/>
        <v>16981.060000000001</v>
      </c>
      <c r="L209" s="114">
        <f t="shared" si="264"/>
        <v>16981.060000000001</v>
      </c>
    </row>
    <row r="210" spans="1:12" x14ac:dyDescent="0.25">
      <c r="A210" s="47">
        <v>31</v>
      </c>
      <c r="B210" s="48" t="s">
        <v>24</v>
      </c>
      <c r="C210" s="115">
        <f>C211+C213+C215</f>
        <v>0</v>
      </c>
      <c r="D210" s="115">
        <f t="shared" ref="D210:L210" si="265">D211+D213+D215</f>
        <v>0</v>
      </c>
      <c r="E210" s="115">
        <f t="shared" si="265"/>
        <v>0</v>
      </c>
      <c r="F210" s="115">
        <f t="shared" si="265"/>
        <v>0</v>
      </c>
      <c r="G210" s="115">
        <f t="shared" si="265"/>
        <v>0</v>
      </c>
      <c r="H210" s="115">
        <f t="shared" si="265"/>
        <v>0</v>
      </c>
      <c r="I210" s="115">
        <f t="shared" si="265"/>
        <v>0</v>
      </c>
      <c r="J210" s="115">
        <f t="shared" si="265"/>
        <v>0</v>
      </c>
      <c r="K210" s="115">
        <f t="shared" si="265"/>
        <v>15361.75</v>
      </c>
      <c r="L210" s="115">
        <f t="shared" si="265"/>
        <v>15361.75</v>
      </c>
    </row>
    <row r="211" spans="1:12" hidden="1" x14ac:dyDescent="0.25">
      <c r="A211" s="49">
        <v>311</v>
      </c>
      <c r="B211" s="50" t="s">
        <v>148</v>
      </c>
      <c r="C211" s="106">
        <f>C212</f>
        <v>0</v>
      </c>
      <c r="D211" s="106">
        <f t="shared" ref="D211:L211" si="266">D212</f>
        <v>0</v>
      </c>
      <c r="E211" s="106">
        <f t="shared" si="266"/>
        <v>0</v>
      </c>
      <c r="F211" s="106">
        <f t="shared" si="266"/>
        <v>0</v>
      </c>
      <c r="G211" s="106">
        <f t="shared" si="266"/>
        <v>0</v>
      </c>
      <c r="H211" s="106">
        <f t="shared" si="266"/>
        <v>0</v>
      </c>
      <c r="I211" s="106">
        <f t="shared" si="266"/>
        <v>0</v>
      </c>
      <c r="J211" s="106">
        <f t="shared" si="266"/>
        <v>0</v>
      </c>
      <c r="K211" s="106">
        <f t="shared" si="266"/>
        <v>11261.08</v>
      </c>
      <c r="L211" s="106">
        <f t="shared" si="266"/>
        <v>11261.08</v>
      </c>
    </row>
    <row r="212" spans="1:12" hidden="1" x14ac:dyDescent="0.25">
      <c r="A212" s="51">
        <v>3111</v>
      </c>
      <c r="B212" s="44" t="s">
        <v>149</v>
      </c>
      <c r="C212" s="107">
        <v>0</v>
      </c>
      <c r="D212" s="107">
        <f>C212/7.5345</f>
        <v>0</v>
      </c>
      <c r="E212" s="108">
        <v>0</v>
      </c>
      <c r="F212" s="107">
        <f>E212/7.5345</f>
        <v>0</v>
      </c>
      <c r="G212" s="107">
        <v>0</v>
      </c>
      <c r="H212" s="108">
        <f>G212/7.5345</f>
        <v>0</v>
      </c>
      <c r="I212" s="108">
        <v>0</v>
      </c>
      <c r="J212" s="108">
        <v>0</v>
      </c>
      <c r="K212" s="108">
        <v>11261.08</v>
      </c>
      <c r="L212" s="109">
        <f>J212+K212</f>
        <v>11261.08</v>
      </c>
    </row>
    <row r="213" spans="1:12" hidden="1" x14ac:dyDescent="0.25">
      <c r="A213" s="49">
        <v>312</v>
      </c>
      <c r="B213" s="50" t="s">
        <v>150</v>
      </c>
      <c r="C213" s="106">
        <f>C214</f>
        <v>0</v>
      </c>
      <c r="D213" s="106">
        <f t="shared" ref="D213:L213" si="267">D214</f>
        <v>0</v>
      </c>
      <c r="E213" s="106">
        <f t="shared" si="267"/>
        <v>0</v>
      </c>
      <c r="F213" s="106">
        <f t="shared" si="267"/>
        <v>0</v>
      </c>
      <c r="G213" s="106">
        <f t="shared" si="267"/>
        <v>0</v>
      </c>
      <c r="H213" s="106">
        <f t="shared" si="267"/>
        <v>0</v>
      </c>
      <c r="I213" s="106">
        <f t="shared" si="267"/>
        <v>0</v>
      </c>
      <c r="J213" s="106">
        <f t="shared" si="267"/>
        <v>0</v>
      </c>
      <c r="K213" s="106">
        <f t="shared" si="267"/>
        <v>2242.59</v>
      </c>
      <c r="L213" s="106">
        <f t="shared" si="267"/>
        <v>2242.59</v>
      </c>
    </row>
    <row r="214" spans="1:12" hidden="1" x14ac:dyDescent="0.25">
      <c r="A214" s="51">
        <v>3121</v>
      </c>
      <c r="B214" s="44" t="s">
        <v>150</v>
      </c>
      <c r="C214" s="107">
        <v>0</v>
      </c>
      <c r="D214" s="107">
        <f>C214/7.5345</f>
        <v>0</v>
      </c>
      <c r="E214" s="108">
        <v>0</v>
      </c>
      <c r="F214" s="107">
        <f>E214/7.5345</f>
        <v>0</v>
      </c>
      <c r="G214" s="107">
        <v>0</v>
      </c>
      <c r="H214" s="108">
        <f>G214/7.5345</f>
        <v>0</v>
      </c>
      <c r="I214" s="108">
        <v>0</v>
      </c>
      <c r="J214" s="108">
        <v>0</v>
      </c>
      <c r="K214" s="108">
        <v>2242.59</v>
      </c>
      <c r="L214" s="109">
        <f>J214+K214</f>
        <v>2242.59</v>
      </c>
    </row>
    <row r="215" spans="1:12" hidden="1" x14ac:dyDescent="0.25">
      <c r="A215" s="49">
        <v>313</v>
      </c>
      <c r="B215" s="50" t="s">
        <v>151</v>
      </c>
      <c r="C215" s="106">
        <f>C216</f>
        <v>0</v>
      </c>
      <c r="D215" s="106">
        <f t="shared" ref="D215:L215" si="268">D216</f>
        <v>0</v>
      </c>
      <c r="E215" s="106">
        <f t="shared" si="268"/>
        <v>0</v>
      </c>
      <c r="F215" s="106">
        <f t="shared" si="268"/>
        <v>0</v>
      </c>
      <c r="G215" s="106">
        <f t="shared" si="268"/>
        <v>0</v>
      </c>
      <c r="H215" s="106">
        <f t="shared" si="268"/>
        <v>0</v>
      </c>
      <c r="I215" s="106">
        <f t="shared" si="268"/>
        <v>0</v>
      </c>
      <c r="J215" s="106">
        <f t="shared" si="268"/>
        <v>0</v>
      </c>
      <c r="K215" s="106">
        <f t="shared" si="268"/>
        <v>1858.08</v>
      </c>
      <c r="L215" s="106">
        <f t="shared" si="268"/>
        <v>1858.08</v>
      </c>
    </row>
    <row r="216" spans="1:12" hidden="1" x14ac:dyDescent="0.25">
      <c r="A216" s="51">
        <v>3132</v>
      </c>
      <c r="B216" s="44" t="s">
        <v>152</v>
      </c>
      <c r="C216" s="107">
        <v>0</v>
      </c>
      <c r="D216" s="107">
        <f>C216/7.5345</f>
        <v>0</v>
      </c>
      <c r="E216" s="108">
        <v>0</v>
      </c>
      <c r="F216" s="107">
        <f>E216/7.5345</f>
        <v>0</v>
      </c>
      <c r="G216" s="107">
        <v>0</v>
      </c>
      <c r="H216" s="108">
        <f>G216/7.5345</f>
        <v>0</v>
      </c>
      <c r="I216" s="108">
        <v>0</v>
      </c>
      <c r="J216" s="108">
        <v>0</v>
      </c>
      <c r="K216" s="108">
        <v>1858.08</v>
      </c>
      <c r="L216" s="109">
        <f>J216+K216</f>
        <v>1858.08</v>
      </c>
    </row>
    <row r="217" spans="1:12" x14ac:dyDescent="0.25">
      <c r="A217" s="47">
        <v>32</v>
      </c>
      <c r="B217" s="48" t="s">
        <v>36</v>
      </c>
      <c r="C217" s="115">
        <f>C218</f>
        <v>0</v>
      </c>
      <c r="D217" s="115">
        <f t="shared" ref="D217:F217" si="269">D218</f>
        <v>0</v>
      </c>
      <c r="E217" s="115">
        <f t="shared" si="269"/>
        <v>0</v>
      </c>
      <c r="F217" s="115">
        <f t="shared" si="269"/>
        <v>0</v>
      </c>
      <c r="G217" s="115">
        <f>G218</f>
        <v>0</v>
      </c>
      <c r="H217" s="115">
        <v>0</v>
      </c>
      <c r="I217" s="115">
        <f t="shared" ref="I217:L217" si="270">I218</f>
        <v>0</v>
      </c>
      <c r="J217" s="115">
        <f t="shared" si="270"/>
        <v>0</v>
      </c>
      <c r="K217" s="115">
        <f t="shared" si="270"/>
        <v>1619.31</v>
      </c>
      <c r="L217" s="115">
        <f t="shared" si="270"/>
        <v>1619.31</v>
      </c>
    </row>
    <row r="218" spans="1:12" hidden="1" x14ac:dyDescent="0.25">
      <c r="A218" s="49">
        <v>321</v>
      </c>
      <c r="B218" s="50" t="s">
        <v>100</v>
      </c>
      <c r="C218" s="106">
        <f>SUM(C219:C220)</f>
        <v>0</v>
      </c>
      <c r="D218" s="106">
        <f t="shared" ref="D218:L218" si="271">SUM(D219:D220)</f>
        <v>0</v>
      </c>
      <c r="E218" s="106">
        <f t="shared" si="271"/>
        <v>0</v>
      </c>
      <c r="F218" s="106">
        <f t="shared" si="271"/>
        <v>0</v>
      </c>
      <c r="G218" s="106">
        <f t="shared" si="271"/>
        <v>0</v>
      </c>
      <c r="H218" s="106">
        <v>0</v>
      </c>
      <c r="I218" s="106">
        <f t="shared" si="271"/>
        <v>0</v>
      </c>
      <c r="J218" s="106">
        <f t="shared" si="271"/>
        <v>0</v>
      </c>
      <c r="K218" s="106">
        <f t="shared" si="271"/>
        <v>1619.31</v>
      </c>
      <c r="L218" s="106">
        <f t="shared" si="271"/>
        <v>1619.31</v>
      </c>
    </row>
    <row r="219" spans="1:12" hidden="1" x14ac:dyDescent="0.25">
      <c r="A219" s="51">
        <v>3211</v>
      </c>
      <c r="B219" s="44" t="s">
        <v>101</v>
      </c>
      <c r="C219" s="107">
        <v>0</v>
      </c>
      <c r="D219" s="107">
        <f t="shared" ref="D219:D220" si="272">C219/7.5345</f>
        <v>0</v>
      </c>
      <c r="E219" s="108">
        <v>0</v>
      </c>
      <c r="F219" s="107">
        <f t="shared" ref="F219:F220" si="273">E219/7.5345</f>
        <v>0</v>
      </c>
      <c r="G219" s="107">
        <v>0</v>
      </c>
      <c r="H219" s="108">
        <v>0</v>
      </c>
      <c r="I219" s="108">
        <v>0</v>
      </c>
      <c r="J219" s="108">
        <v>0</v>
      </c>
      <c r="K219" s="108">
        <v>48.37</v>
      </c>
      <c r="L219" s="109">
        <f t="shared" ref="L219:L220" si="274">J219+K219</f>
        <v>48.37</v>
      </c>
    </row>
    <row r="220" spans="1:12" hidden="1" x14ac:dyDescent="0.25">
      <c r="A220" s="51">
        <v>3212</v>
      </c>
      <c r="B220" s="44" t="s">
        <v>153</v>
      </c>
      <c r="C220" s="107">
        <v>0</v>
      </c>
      <c r="D220" s="107">
        <f t="shared" si="272"/>
        <v>0</v>
      </c>
      <c r="E220" s="108">
        <v>0</v>
      </c>
      <c r="F220" s="107">
        <f t="shared" si="273"/>
        <v>0</v>
      </c>
      <c r="G220" s="107">
        <v>0</v>
      </c>
      <c r="H220" s="108">
        <f>G220/7.5345</f>
        <v>0</v>
      </c>
      <c r="I220" s="108">
        <v>0</v>
      </c>
      <c r="J220" s="108">
        <v>0</v>
      </c>
      <c r="K220" s="108">
        <v>1570.94</v>
      </c>
      <c r="L220" s="109">
        <f t="shared" si="274"/>
        <v>1570.94</v>
      </c>
    </row>
    <row r="221" spans="1:12" ht="15" customHeight="1" x14ac:dyDescent="0.25">
      <c r="A221" s="67" t="s">
        <v>163</v>
      </c>
      <c r="B221" s="67" t="s">
        <v>139</v>
      </c>
      <c r="C221" s="111">
        <f>C222+C229</f>
        <v>29625</v>
      </c>
      <c r="D221" s="111">
        <f t="shared" ref="D221:G221" si="275">D222+D229</f>
        <v>3931.9131992832968</v>
      </c>
      <c r="E221" s="111">
        <f t="shared" si="275"/>
        <v>10000</v>
      </c>
      <c r="F221" s="111">
        <f t="shared" si="275"/>
        <v>1327.2280841462605</v>
      </c>
      <c r="G221" s="111">
        <f t="shared" si="275"/>
        <v>0</v>
      </c>
      <c r="H221" s="111">
        <f>H222+H229+H235</f>
        <v>0</v>
      </c>
      <c r="I221" s="111">
        <f t="shared" ref="I221:L221" si="276">I222+I229+I235</f>
        <v>0</v>
      </c>
      <c r="J221" s="111">
        <f t="shared" si="276"/>
        <v>0</v>
      </c>
      <c r="K221" s="111">
        <f t="shared" si="276"/>
        <v>33747.5</v>
      </c>
      <c r="L221" s="111">
        <f t="shared" si="276"/>
        <v>33747.5</v>
      </c>
    </row>
    <row r="222" spans="1:12" x14ac:dyDescent="0.25">
      <c r="A222" s="52" t="s">
        <v>164</v>
      </c>
      <c r="B222" s="65" t="s">
        <v>165</v>
      </c>
      <c r="C222" s="112">
        <f>C223</f>
        <v>0</v>
      </c>
      <c r="D222" s="112">
        <f t="shared" ref="D222:G226" si="277">D223</f>
        <v>0</v>
      </c>
      <c r="E222" s="112">
        <f t="shared" si="277"/>
        <v>5000</v>
      </c>
      <c r="F222" s="112">
        <f t="shared" si="277"/>
        <v>663.61404207313024</v>
      </c>
      <c r="G222" s="112">
        <f t="shared" si="277"/>
        <v>0</v>
      </c>
      <c r="H222" s="112">
        <f t="shared" ref="H222:L222" si="278">H223</f>
        <v>0</v>
      </c>
      <c r="I222" s="112">
        <f t="shared" si="278"/>
        <v>0</v>
      </c>
      <c r="J222" s="112">
        <f t="shared" si="278"/>
        <v>0</v>
      </c>
      <c r="K222" s="112">
        <f t="shared" si="278"/>
        <v>32947.5</v>
      </c>
      <c r="L222" s="112">
        <f t="shared" si="278"/>
        <v>32947.5</v>
      </c>
    </row>
    <row r="223" spans="1:12" x14ac:dyDescent="0.25">
      <c r="A223" s="73" t="s">
        <v>72</v>
      </c>
      <c r="B223" s="105" t="s">
        <v>20</v>
      </c>
      <c r="C223" s="113">
        <f>C224</f>
        <v>0</v>
      </c>
      <c r="D223" s="113">
        <f t="shared" si="277"/>
        <v>0</v>
      </c>
      <c r="E223" s="113">
        <f t="shared" si="277"/>
        <v>5000</v>
      </c>
      <c r="F223" s="113">
        <f t="shared" si="277"/>
        <v>663.61404207313024</v>
      </c>
      <c r="G223" s="113">
        <f t="shared" si="277"/>
        <v>0</v>
      </c>
      <c r="H223" s="113">
        <f t="shared" ref="H223:L223" si="279">H224</f>
        <v>0</v>
      </c>
      <c r="I223" s="113">
        <f t="shared" si="279"/>
        <v>0</v>
      </c>
      <c r="J223" s="113">
        <f t="shared" si="279"/>
        <v>0</v>
      </c>
      <c r="K223" s="113">
        <f t="shared" si="279"/>
        <v>32947.5</v>
      </c>
      <c r="L223" s="113">
        <f t="shared" si="279"/>
        <v>32947.5</v>
      </c>
    </row>
    <row r="224" spans="1:12" ht="26.25" x14ac:dyDescent="0.25">
      <c r="A224" s="45">
        <v>4</v>
      </c>
      <c r="B224" s="46" t="s">
        <v>25</v>
      </c>
      <c r="C224" s="114">
        <f>C225</f>
        <v>0</v>
      </c>
      <c r="D224" s="114">
        <f t="shared" si="277"/>
        <v>0</v>
      </c>
      <c r="E224" s="114">
        <f t="shared" si="277"/>
        <v>5000</v>
      </c>
      <c r="F224" s="114">
        <f t="shared" si="277"/>
        <v>663.61404207313024</v>
      </c>
      <c r="G224" s="114">
        <f t="shared" si="277"/>
        <v>0</v>
      </c>
      <c r="H224" s="114">
        <f t="shared" ref="H224:L224" si="280">H225</f>
        <v>0</v>
      </c>
      <c r="I224" s="114">
        <f t="shared" si="280"/>
        <v>0</v>
      </c>
      <c r="J224" s="114">
        <f t="shared" si="280"/>
        <v>0</v>
      </c>
      <c r="K224" s="114">
        <f t="shared" si="280"/>
        <v>32947.5</v>
      </c>
      <c r="L224" s="114">
        <f t="shared" si="280"/>
        <v>32947.5</v>
      </c>
    </row>
    <row r="225" spans="1:12" ht="26.25" x14ac:dyDescent="0.25">
      <c r="A225" s="47">
        <v>42</v>
      </c>
      <c r="B225" s="48" t="s">
        <v>160</v>
      </c>
      <c r="C225" s="115">
        <f>C226</f>
        <v>0</v>
      </c>
      <c r="D225" s="115">
        <f t="shared" si="277"/>
        <v>0</v>
      </c>
      <c r="E225" s="115">
        <f t="shared" si="277"/>
        <v>5000</v>
      </c>
      <c r="F225" s="115">
        <f t="shared" si="277"/>
        <v>663.61404207313024</v>
      </c>
      <c r="G225" s="115">
        <f t="shared" si="277"/>
        <v>0</v>
      </c>
      <c r="H225" s="115">
        <f t="shared" ref="H225:L225" si="281">H226</f>
        <v>0</v>
      </c>
      <c r="I225" s="115">
        <f t="shared" si="281"/>
        <v>0</v>
      </c>
      <c r="J225" s="115">
        <f t="shared" si="281"/>
        <v>0</v>
      </c>
      <c r="K225" s="115">
        <f t="shared" si="281"/>
        <v>32947.5</v>
      </c>
      <c r="L225" s="115">
        <f t="shared" si="281"/>
        <v>32947.5</v>
      </c>
    </row>
    <row r="226" spans="1:12" hidden="1" x14ac:dyDescent="0.25">
      <c r="A226" s="49">
        <v>422</v>
      </c>
      <c r="B226" s="50" t="s">
        <v>161</v>
      </c>
      <c r="C226" s="106">
        <f>C227</f>
        <v>0</v>
      </c>
      <c r="D226" s="106">
        <f t="shared" si="277"/>
        <v>0</v>
      </c>
      <c r="E226" s="106">
        <f t="shared" si="277"/>
        <v>5000</v>
      </c>
      <c r="F226" s="106">
        <f t="shared" si="277"/>
        <v>663.61404207313024</v>
      </c>
      <c r="G226" s="106">
        <f t="shared" si="277"/>
        <v>0</v>
      </c>
      <c r="H226" s="106">
        <f>SUM(H227:H228)</f>
        <v>0</v>
      </c>
      <c r="I226" s="106">
        <f t="shared" ref="I226:L226" si="282">SUM(I227:I228)</f>
        <v>0</v>
      </c>
      <c r="J226" s="106">
        <f t="shared" si="282"/>
        <v>0</v>
      </c>
      <c r="K226" s="106">
        <f t="shared" si="282"/>
        <v>32947.5</v>
      </c>
      <c r="L226" s="106">
        <f t="shared" si="282"/>
        <v>32947.5</v>
      </c>
    </row>
    <row r="227" spans="1:12" hidden="1" x14ac:dyDescent="0.25">
      <c r="A227" s="51">
        <v>4221</v>
      </c>
      <c r="B227" s="44" t="s">
        <v>162</v>
      </c>
      <c r="C227" s="107">
        <v>0</v>
      </c>
      <c r="D227" s="107">
        <f>C227/7.5345</f>
        <v>0</v>
      </c>
      <c r="E227" s="108">
        <v>5000</v>
      </c>
      <c r="F227" s="107">
        <f>E227/7.5345</f>
        <v>663.61404207313024</v>
      </c>
      <c r="G227" s="107">
        <v>0</v>
      </c>
      <c r="H227" s="108">
        <f>G227/7.5345</f>
        <v>0</v>
      </c>
      <c r="I227" s="108">
        <v>0</v>
      </c>
      <c r="J227" s="109">
        <v>0</v>
      </c>
      <c r="K227" s="109">
        <v>0</v>
      </c>
      <c r="L227" s="109">
        <f>J227+K227</f>
        <v>0</v>
      </c>
    </row>
    <row r="228" spans="1:12" ht="26.25" hidden="1" x14ac:dyDescent="0.25">
      <c r="A228" s="51">
        <v>4227</v>
      </c>
      <c r="B228" s="44" t="s">
        <v>177</v>
      </c>
      <c r="C228" s="107"/>
      <c r="D228" s="107"/>
      <c r="E228" s="107"/>
      <c r="F228" s="107"/>
      <c r="G228" s="107"/>
      <c r="H228" s="107">
        <v>0</v>
      </c>
      <c r="I228" s="107"/>
      <c r="J228" s="133">
        <v>0</v>
      </c>
      <c r="K228" s="133">
        <v>32947.5</v>
      </c>
      <c r="L228" s="109">
        <f>J228+K228</f>
        <v>32947.5</v>
      </c>
    </row>
    <row r="229" spans="1:12" x14ac:dyDescent="0.25">
      <c r="A229" s="52" t="s">
        <v>131</v>
      </c>
      <c r="B229" s="65" t="s">
        <v>169</v>
      </c>
      <c r="C229" s="112">
        <f>C230</f>
        <v>29625</v>
      </c>
      <c r="D229" s="112">
        <f t="shared" ref="D229:G233" si="283">D230</f>
        <v>3931.9131992832968</v>
      </c>
      <c r="E229" s="112">
        <f t="shared" si="283"/>
        <v>5000</v>
      </c>
      <c r="F229" s="112">
        <f t="shared" si="283"/>
        <v>663.61404207313024</v>
      </c>
      <c r="G229" s="112">
        <f t="shared" si="283"/>
        <v>0</v>
      </c>
      <c r="H229" s="112">
        <f t="shared" ref="H229:L229" si="284">H230</f>
        <v>0</v>
      </c>
      <c r="I229" s="112">
        <f t="shared" si="284"/>
        <v>0</v>
      </c>
      <c r="J229" s="112">
        <f t="shared" si="284"/>
        <v>0</v>
      </c>
      <c r="K229" s="112">
        <f t="shared" si="284"/>
        <v>0</v>
      </c>
      <c r="L229" s="112">
        <f t="shared" si="284"/>
        <v>0</v>
      </c>
    </row>
    <row r="230" spans="1:12" x14ac:dyDescent="0.25">
      <c r="A230" s="73" t="s">
        <v>72</v>
      </c>
      <c r="B230" s="105" t="s">
        <v>20</v>
      </c>
      <c r="C230" s="113">
        <f>C231</f>
        <v>29625</v>
      </c>
      <c r="D230" s="113">
        <f t="shared" si="283"/>
        <v>3931.9131992832968</v>
      </c>
      <c r="E230" s="113">
        <f t="shared" si="283"/>
        <v>5000</v>
      </c>
      <c r="F230" s="113">
        <f t="shared" si="283"/>
        <v>663.61404207313024</v>
      </c>
      <c r="G230" s="113">
        <f t="shared" si="283"/>
        <v>0</v>
      </c>
      <c r="H230" s="113">
        <f t="shared" ref="H230:L230" si="285">H231</f>
        <v>0</v>
      </c>
      <c r="I230" s="113">
        <f t="shared" si="285"/>
        <v>0</v>
      </c>
      <c r="J230" s="113">
        <f t="shared" si="285"/>
        <v>0</v>
      </c>
      <c r="K230" s="113">
        <f t="shared" si="285"/>
        <v>0</v>
      </c>
      <c r="L230" s="113">
        <f t="shared" si="285"/>
        <v>0</v>
      </c>
    </row>
    <row r="231" spans="1:12" ht="26.25" x14ac:dyDescent="0.25">
      <c r="A231" s="45">
        <v>4</v>
      </c>
      <c r="B231" s="46" t="s">
        <v>25</v>
      </c>
      <c r="C231" s="114">
        <f>C232</f>
        <v>29625</v>
      </c>
      <c r="D231" s="114">
        <f t="shared" si="283"/>
        <v>3931.9131992832968</v>
      </c>
      <c r="E231" s="114">
        <f t="shared" si="283"/>
        <v>5000</v>
      </c>
      <c r="F231" s="114">
        <f t="shared" si="283"/>
        <v>663.61404207313024</v>
      </c>
      <c r="G231" s="114">
        <f t="shared" si="283"/>
        <v>0</v>
      </c>
      <c r="H231" s="114">
        <f t="shared" ref="H231:L231" si="286">H232</f>
        <v>0</v>
      </c>
      <c r="I231" s="114">
        <f t="shared" si="286"/>
        <v>0</v>
      </c>
      <c r="J231" s="114">
        <f t="shared" si="286"/>
        <v>0</v>
      </c>
      <c r="K231" s="114">
        <f t="shared" si="286"/>
        <v>0</v>
      </c>
      <c r="L231" s="114">
        <f t="shared" si="286"/>
        <v>0</v>
      </c>
    </row>
    <row r="232" spans="1:12" ht="26.25" x14ac:dyDescent="0.25">
      <c r="A232" s="47">
        <v>45</v>
      </c>
      <c r="B232" s="48" t="s">
        <v>83</v>
      </c>
      <c r="C232" s="115">
        <f>C233</f>
        <v>29625</v>
      </c>
      <c r="D232" s="115">
        <f t="shared" si="283"/>
        <v>3931.9131992832968</v>
      </c>
      <c r="E232" s="115">
        <f t="shared" si="283"/>
        <v>5000</v>
      </c>
      <c r="F232" s="115">
        <f t="shared" si="283"/>
        <v>663.61404207313024</v>
      </c>
      <c r="G232" s="115">
        <f t="shared" si="283"/>
        <v>0</v>
      </c>
      <c r="H232" s="115">
        <f t="shared" ref="H232:L232" si="287">H233</f>
        <v>0</v>
      </c>
      <c r="I232" s="115">
        <f t="shared" si="287"/>
        <v>0</v>
      </c>
      <c r="J232" s="115">
        <f t="shared" si="287"/>
        <v>0</v>
      </c>
      <c r="K232" s="115">
        <f t="shared" si="287"/>
        <v>0</v>
      </c>
      <c r="L232" s="115">
        <f t="shared" si="287"/>
        <v>0</v>
      </c>
    </row>
    <row r="233" spans="1:12" ht="26.25" hidden="1" x14ac:dyDescent="0.25">
      <c r="A233" s="49">
        <v>451</v>
      </c>
      <c r="B233" s="50" t="s">
        <v>97</v>
      </c>
      <c r="C233" s="106">
        <f>C234</f>
        <v>29625</v>
      </c>
      <c r="D233" s="106">
        <f t="shared" si="283"/>
        <v>3931.9131992832968</v>
      </c>
      <c r="E233" s="106">
        <f t="shared" si="283"/>
        <v>5000</v>
      </c>
      <c r="F233" s="106">
        <f t="shared" si="283"/>
        <v>663.61404207313024</v>
      </c>
      <c r="G233" s="106">
        <f t="shared" si="283"/>
        <v>0</v>
      </c>
      <c r="H233" s="106">
        <f t="shared" ref="H233:L233" si="288">H234</f>
        <v>0</v>
      </c>
      <c r="I233" s="106">
        <f t="shared" si="288"/>
        <v>0</v>
      </c>
      <c r="J233" s="106">
        <f t="shared" si="288"/>
        <v>0</v>
      </c>
      <c r="K233" s="106">
        <f t="shared" si="288"/>
        <v>0</v>
      </c>
      <c r="L233" s="106">
        <f t="shared" si="288"/>
        <v>0</v>
      </c>
    </row>
    <row r="234" spans="1:12" ht="26.25" hidden="1" x14ac:dyDescent="0.25">
      <c r="A234" s="51">
        <v>4511</v>
      </c>
      <c r="B234" s="44" t="s">
        <v>97</v>
      </c>
      <c r="C234" s="107">
        <v>29625</v>
      </c>
      <c r="D234" s="107">
        <f>C234/7.5345</f>
        <v>3931.9131992832968</v>
      </c>
      <c r="E234" s="108">
        <v>5000</v>
      </c>
      <c r="F234" s="107">
        <f>E234/7.5345</f>
        <v>663.61404207313024</v>
      </c>
      <c r="G234" s="107">
        <v>0</v>
      </c>
      <c r="H234" s="108">
        <f>G234/7.5345</f>
        <v>0</v>
      </c>
      <c r="I234" s="108">
        <v>0</v>
      </c>
      <c r="J234" s="109">
        <v>0</v>
      </c>
      <c r="K234" s="109">
        <v>0</v>
      </c>
      <c r="L234" s="109">
        <f>J234+K234</f>
        <v>0</v>
      </c>
    </row>
    <row r="235" spans="1:12" x14ac:dyDescent="0.25">
      <c r="A235" s="52" t="s">
        <v>232</v>
      </c>
      <c r="B235" s="65" t="s">
        <v>233</v>
      </c>
      <c r="C235" s="107"/>
      <c r="D235" s="107"/>
      <c r="E235" s="107"/>
      <c r="F235" s="107"/>
      <c r="G235" s="107"/>
      <c r="H235" s="112">
        <f>H236</f>
        <v>0</v>
      </c>
      <c r="I235" s="112">
        <f t="shared" ref="I235:L239" si="289">I236</f>
        <v>0</v>
      </c>
      <c r="J235" s="112">
        <f t="shared" si="289"/>
        <v>0</v>
      </c>
      <c r="K235" s="112">
        <f t="shared" si="289"/>
        <v>800</v>
      </c>
      <c r="L235" s="112">
        <f t="shared" si="289"/>
        <v>800</v>
      </c>
    </row>
    <row r="236" spans="1:12" x14ac:dyDescent="0.25">
      <c r="A236" s="73" t="s">
        <v>72</v>
      </c>
      <c r="B236" s="105" t="s">
        <v>20</v>
      </c>
      <c r="C236" s="107"/>
      <c r="D236" s="107"/>
      <c r="E236" s="107"/>
      <c r="F236" s="107"/>
      <c r="G236" s="107"/>
      <c r="H236" s="113">
        <f>H237</f>
        <v>0</v>
      </c>
      <c r="I236" s="113">
        <f t="shared" si="289"/>
        <v>0</v>
      </c>
      <c r="J236" s="113">
        <f t="shared" si="289"/>
        <v>0</v>
      </c>
      <c r="K236" s="113">
        <f t="shared" si="289"/>
        <v>800</v>
      </c>
      <c r="L236" s="113">
        <f t="shared" si="289"/>
        <v>800</v>
      </c>
    </row>
    <row r="237" spans="1:12" ht="26.25" x14ac:dyDescent="0.25">
      <c r="A237" s="45">
        <v>4</v>
      </c>
      <c r="B237" s="46" t="s">
        <v>25</v>
      </c>
      <c r="C237" s="107"/>
      <c r="D237" s="107"/>
      <c r="E237" s="107"/>
      <c r="F237" s="107"/>
      <c r="G237" s="107"/>
      <c r="H237" s="114">
        <f>H238</f>
        <v>0</v>
      </c>
      <c r="I237" s="114">
        <f t="shared" si="289"/>
        <v>0</v>
      </c>
      <c r="J237" s="114">
        <f t="shared" si="289"/>
        <v>0</v>
      </c>
      <c r="K237" s="114">
        <f t="shared" si="289"/>
        <v>800</v>
      </c>
      <c r="L237" s="114">
        <f t="shared" si="289"/>
        <v>800</v>
      </c>
    </row>
    <row r="238" spans="1:12" ht="26.25" x14ac:dyDescent="0.25">
      <c r="A238" s="47">
        <v>42</v>
      </c>
      <c r="B238" s="48" t="s">
        <v>160</v>
      </c>
      <c r="C238" s="107"/>
      <c r="D238" s="107"/>
      <c r="E238" s="107"/>
      <c r="F238" s="107"/>
      <c r="G238" s="107"/>
      <c r="H238" s="115">
        <f>H239</f>
        <v>0</v>
      </c>
      <c r="I238" s="115">
        <f t="shared" si="289"/>
        <v>0</v>
      </c>
      <c r="J238" s="115">
        <f t="shared" si="289"/>
        <v>0</v>
      </c>
      <c r="K238" s="115">
        <f t="shared" si="289"/>
        <v>800</v>
      </c>
      <c r="L238" s="115">
        <f t="shared" si="289"/>
        <v>800</v>
      </c>
    </row>
    <row r="239" spans="1:12" ht="26.25" hidden="1" x14ac:dyDescent="0.25">
      <c r="A239" s="49">
        <v>424</v>
      </c>
      <c r="B239" s="50" t="s">
        <v>178</v>
      </c>
      <c r="C239" s="107"/>
      <c r="D239" s="107"/>
      <c r="E239" s="107"/>
      <c r="F239" s="107"/>
      <c r="G239" s="107"/>
      <c r="H239" s="106">
        <f>H240</f>
        <v>0</v>
      </c>
      <c r="I239" s="106">
        <f t="shared" si="289"/>
        <v>0</v>
      </c>
      <c r="J239" s="106">
        <f t="shared" si="289"/>
        <v>0</v>
      </c>
      <c r="K239" s="106">
        <f t="shared" si="289"/>
        <v>800</v>
      </c>
      <c r="L239" s="106">
        <f t="shared" si="289"/>
        <v>800</v>
      </c>
    </row>
    <row r="240" spans="1:12" hidden="1" x14ac:dyDescent="0.25">
      <c r="A240" s="51">
        <v>4241</v>
      </c>
      <c r="B240" s="44" t="s">
        <v>179</v>
      </c>
      <c r="C240" s="107"/>
      <c r="D240" s="107"/>
      <c r="E240" s="107"/>
      <c r="F240" s="107"/>
      <c r="G240" s="107"/>
      <c r="H240" s="107">
        <v>0</v>
      </c>
      <c r="I240" s="107"/>
      <c r="J240" s="133">
        <v>0</v>
      </c>
      <c r="K240" s="133">
        <v>800</v>
      </c>
      <c r="L240" s="109">
        <f>J240+K240</f>
        <v>800</v>
      </c>
    </row>
    <row r="241" spans="1:12" ht="29.25" customHeight="1" x14ac:dyDescent="0.25">
      <c r="A241" s="67" t="s">
        <v>166</v>
      </c>
      <c r="B241" s="67" t="s">
        <v>167</v>
      </c>
      <c r="C241" s="111">
        <f t="shared" ref="C241:G246" si="290">C242</f>
        <v>2750</v>
      </c>
      <c r="D241" s="111">
        <f t="shared" si="290"/>
        <v>364.98772314022165</v>
      </c>
      <c r="E241" s="111">
        <f t="shared" si="290"/>
        <v>5792.13</v>
      </c>
      <c r="F241" s="111">
        <f t="shared" si="290"/>
        <v>768.74776030260796</v>
      </c>
      <c r="G241" s="111">
        <f t="shared" si="290"/>
        <v>0</v>
      </c>
      <c r="H241" s="111">
        <f t="shared" ref="H241:L241" si="291">H242</f>
        <v>0</v>
      </c>
      <c r="I241" s="111">
        <f t="shared" si="291"/>
        <v>0</v>
      </c>
      <c r="J241" s="111">
        <f t="shared" si="291"/>
        <v>0</v>
      </c>
      <c r="K241" s="111">
        <f t="shared" si="291"/>
        <v>6521.25</v>
      </c>
      <c r="L241" s="111">
        <f t="shared" si="291"/>
        <v>6521.25</v>
      </c>
    </row>
    <row r="242" spans="1:12" ht="26.25" customHeight="1" x14ac:dyDescent="0.25">
      <c r="A242" s="68" t="s">
        <v>168</v>
      </c>
      <c r="B242" s="68" t="s">
        <v>167</v>
      </c>
      <c r="C242" s="112">
        <f t="shared" si="290"/>
        <v>2750</v>
      </c>
      <c r="D242" s="112">
        <f t="shared" si="290"/>
        <v>364.98772314022165</v>
      </c>
      <c r="E242" s="112">
        <f t="shared" si="290"/>
        <v>5792.13</v>
      </c>
      <c r="F242" s="112">
        <f t="shared" si="290"/>
        <v>768.74776030260796</v>
      </c>
      <c r="G242" s="112">
        <f t="shared" si="290"/>
        <v>0</v>
      </c>
      <c r="H242" s="112">
        <f t="shared" ref="H242:L243" si="292">H243</f>
        <v>0</v>
      </c>
      <c r="I242" s="112">
        <f t="shared" si="292"/>
        <v>0</v>
      </c>
      <c r="J242" s="112">
        <f t="shared" si="292"/>
        <v>0</v>
      </c>
      <c r="K242" s="112">
        <f t="shared" si="292"/>
        <v>6521.25</v>
      </c>
      <c r="L242" s="112">
        <f t="shared" si="292"/>
        <v>6521.25</v>
      </c>
    </row>
    <row r="243" spans="1:12" x14ac:dyDescent="0.25">
      <c r="A243" s="73" t="s">
        <v>72</v>
      </c>
      <c r="B243" s="105" t="s">
        <v>20</v>
      </c>
      <c r="C243" s="113">
        <f t="shared" si="290"/>
        <v>2750</v>
      </c>
      <c r="D243" s="113">
        <f t="shared" si="290"/>
        <v>364.98772314022165</v>
      </c>
      <c r="E243" s="113">
        <f t="shared" si="290"/>
        <v>5792.13</v>
      </c>
      <c r="F243" s="113">
        <f t="shared" si="290"/>
        <v>768.74776030260796</v>
      </c>
      <c r="G243" s="113">
        <f t="shared" si="290"/>
        <v>0</v>
      </c>
      <c r="H243" s="113">
        <f t="shared" si="292"/>
        <v>0</v>
      </c>
      <c r="I243" s="113">
        <f t="shared" si="292"/>
        <v>0</v>
      </c>
      <c r="J243" s="113">
        <f t="shared" si="292"/>
        <v>0</v>
      </c>
      <c r="K243" s="113">
        <f t="shared" si="292"/>
        <v>6521.25</v>
      </c>
      <c r="L243" s="113">
        <f t="shared" si="292"/>
        <v>6521.25</v>
      </c>
    </row>
    <row r="244" spans="1:12" x14ac:dyDescent="0.25">
      <c r="A244" s="66">
        <v>3</v>
      </c>
      <c r="B244" s="41" t="s">
        <v>21</v>
      </c>
      <c r="C244" s="114">
        <f t="shared" si="290"/>
        <v>2750</v>
      </c>
      <c r="D244" s="114">
        <f t="shared" si="290"/>
        <v>364.98772314022165</v>
      </c>
      <c r="E244" s="114">
        <f t="shared" si="290"/>
        <v>5792.13</v>
      </c>
      <c r="F244" s="114">
        <f t="shared" si="290"/>
        <v>768.74776030260796</v>
      </c>
      <c r="G244" s="114">
        <f t="shared" si="290"/>
        <v>0</v>
      </c>
      <c r="H244" s="114">
        <f t="shared" ref="H244:L244" si="293">H245</f>
        <v>0</v>
      </c>
      <c r="I244" s="114">
        <f t="shared" si="293"/>
        <v>0</v>
      </c>
      <c r="J244" s="114">
        <f t="shared" si="293"/>
        <v>0</v>
      </c>
      <c r="K244" s="114">
        <f t="shared" si="293"/>
        <v>6521.25</v>
      </c>
      <c r="L244" s="114">
        <f t="shared" si="293"/>
        <v>6521.25</v>
      </c>
    </row>
    <row r="245" spans="1:12" x14ac:dyDescent="0.25">
      <c r="A245" s="55">
        <v>32</v>
      </c>
      <c r="B245" s="42" t="s">
        <v>36</v>
      </c>
      <c r="C245" s="115">
        <f t="shared" si="290"/>
        <v>2750</v>
      </c>
      <c r="D245" s="115">
        <f t="shared" si="290"/>
        <v>364.98772314022165</v>
      </c>
      <c r="E245" s="115">
        <f t="shared" si="290"/>
        <v>5792.13</v>
      </c>
      <c r="F245" s="115">
        <f t="shared" si="290"/>
        <v>768.74776030260796</v>
      </c>
      <c r="G245" s="115">
        <f t="shared" si="290"/>
        <v>0</v>
      </c>
      <c r="H245" s="115">
        <f t="shared" ref="H245:L245" si="294">H246</f>
        <v>0</v>
      </c>
      <c r="I245" s="115">
        <f t="shared" si="294"/>
        <v>0</v>
      </c>
      <c r="J245" s="115">
        <f t="shared" si="294"/>
        <v>0</v>
      </c>
      <c r="K245" s="115">
        <f t="shared" si="294"/>
        <v>6521.25</v>
      </c>
      <c r="L245" s="115">
        <f t="shared" si="294"/>
        <v>6521.25</v>
      </c>
    </row>
    <row r="246" spans="1:12" hidden="1" x14ac:dyDescent="0.25">
      <c r="A246" s="56">
        <v>323</v>
      </c>
      <c r="B246" s="43" t="s">
        <v>108</v>
      </c>
      <c r="C246" s="106">
        <f t="shared" si="290"/>
        <v>2750</v>
      </c>
      <c r="D246" s="106">
        <f t="shared" si="290"/>
        <v>364.98772314022165</v>
      </c>
      <c r="E246" s="106">
        <f t="shared" si="290"/>
        <v>5792.13</v>
      </c>
      <c r="F246" s="106">
        <f t="shared" si="290"/>
        <v>768.74776030260796</v>
      </c>
      <c r="G246" s="106">
        <f t="shared" si="290"/>
        <v>0</v>
      </c>
      <c r="H246" s="106">
        <f t="shared" ref="H246:L246" si="295">H247</f>
        <v>0</v>
      </c>
      <c r="I246" s="106">
        <f t="shared" si="295"/>
        <v>0</v>
      </c>
      <c r="J246" s="106">
        <f t="shared" si="295"/>
        <v>0</v>
      </c>
      <c r="K246" s="106">
        <f t="shared" si="295"/>
        <v>6521.25</v>
      </c>
      <c r="L246" s="106">
        <f t="shared" si="295"/>
        <v>6521.25</v>
      </c>
    </row>
    <row r="247" spans="1:12" hidden="1" x14ac:dyDescent="0.25">
      <c r="A247" s="51">
        <v>3232</v>
      </c>
      <c r="B247" s="44" t="s">
        <v>126</v>
      </c>
      <c r="C247" s="107">
        <v>2750</v>
      </c>
      <c r="D247" s="107">
        <f>C247/7.5345</f>
        <v>364.98772314022165</v>
      </c>
      <c r="E247" s="108">
        <v>5792.13</v>
      </c>
      <c r="F247" s="107">
        <f>E247/7.5345</f>
        <v>768.74776030260796</v>
      </c>
      <c r="G247" s="107">
        <v>0</v>
      </c>
      <c r="H247" s="108">
        <f>G247/7.5345</f>
        <v>0</v>
      </c>
      <c r="I247" s="108">
        <v>0</v>
      </c>
      <c r="J247" s="109">
        <v>0</v>
      </c>
      <c r="K247" s="109">
        <v>6521.25</v>
      </c>
      <c r="L247" s="109">
        <f>J247+K247</f>
        <v>6521.25</v>
      </c>
    </row>
    <row r="248" spans="1:12" ht="30" customHeight="1" x14ac:dyDescent="0.25">
      <c r="A248" s="95" t="s">
        <v>183</v>
      </c>
      <c r="B248" s="59" t="s">
        <v>184</v>
      </c>
      <c r="C248" s="118">
        <f>C249</f>
        <v>14774318.039999997</v>
      </c>
      <c r="D248" s="118">
        <f t="shared" ref="D248:G249" si="296">D249</f>
        <v>1960888.9826796737</v>
      </c>
      <c r="E248" s="118">
        <f t="shared" si="296"/>
        <v>17055700</v>
      </c>
      <c r="F248" s="118">
        <f t="shared" si="296"/>
        <v>2263680.4034773372</v>
      </c>
      <c r="G248" s="118">
        <f t="shared" si="296"/>
        <v>17669480</v>
      </c>
      <c r="H248" s="118">
        <f t="shared" ref="H248:L249" si="297">H249</f>
        <v>2345142.979141946</v>
      </c>
      <c r="I248" s="118">
        <f t="shared" si="297"/>
        <v>121207.9</v>
      </c>
      <c r="J248" s="118">
        <f t="shared" si="297"/>
        <v>2466350.8841495775</v>
      </c>
      <c r="K248" s="118">
        <f t="shared" si="297"/>
        <v>130000</v>
      </c>
      <c r="L248" s="118">
        <f t="shared" si="297"/>
        <v>2596350.8932118909</v>
      </c>
    </row>
    <row r="249" spans="1:12" ht="30" customHeight="1" x14ac:dyDescent="0.25">
      <c r="A249" s="58" t="s">
        <v>185</v>
      </c>
      <c r="B249" s="58" t="s">
        <v>186</v>
      </c>
      <c r="C249" s="110">
        <f>C250</f>
        <v>14774318.039999997</v>
      </c>
      <c r="D249" s="110">
        <f t="shared" si="296"/>
        <v>1960888.9826796737</v>
      </c>
      <c r="E249" s="110">
        <f t="shared" si="296"/>
        <v>17055700</v>
      </c>
      <c r="F249" s="110">
        <f t="shared" si="296"/>
        <v>2263680.4034773372</v>
      </c>
      <c r="G249" s="110">
        <f t="shared" si="296"/>
        <v>17669480</v>
      </c>
      <c r="H249" s="110">
        <f t="shared" si="297"/>
        <v>2345142.979141946</v>
      </c>
      <c r="I249" s="110">
        <f t="shared" si="297"/>
        <v>121207.9</v>
      </c>
      <c r="J249" s="110">
        <f t="shared" si="297"/>
        <v>2466350.8841495775</v>
      </c>
      <c r="K249" s="110">
        <f t="shared" si="297"/>
        <v>130000</v>
      </c>
      <c r="L249" s="110">
        <f t="shared" si="297"/>
        <v>2596350.8932118909</v>
      </c>
    </row>
    <row r="250" spans="1:12" ht="30.75" customHeight="1" x14ac:dyDescent="0.25">
      <c r="A250" s="67" t="s">
        <v>187</v>
      </c>
      <c r="B250" s="67" t="s">
        <v>186</v>
      </c>
      <c r="C250" s="111">
        <f>C251+C304+C321+C327+C338+C396+C412+C443+C454+C499+C505+C533+C547</f>
        <v>14774318.039999997</v>
      </c>
      <c r="D250" s="111">
        <f t="shared" ref="D250:G250" si="298">D251+D304+D321+D327+D338+D396+D412+D443+D454+D499+D505+D533+D547</f>
        <v>1960888.9826796737</v>
      </c>
      <c r="E250" s="111">
        <f t="shared" si="298"/>
        <v>17055700</v>
      </c>
      <c r="F250" s="111">
        <f t="shared" si="298"/>
        <v>2263680.4034773372</v>
      </c>
      <c r="G250" s="111">
        <f t="shared" si="298"/>
        <v>17669480</v>
      </c>
      <c r="H250" s="111">
        <f>H251+H304+H321+H327+H338+H396+H412+H443+H454+H493+H499+H505+H533+H547</f>
        <v>2345142.979141946</v>
      </c>
      <c r="I250" s="111">
        <f t="shared" ref="I250:L250" si="299">I251+I304+I321+I327+I338+I396+I412+I443+I454+I493+I499+I505+I533+I547</f>
        <v>121207.9</v>
      </c>
      <c r="J250" s="111">
        <f t="shared" si="299"/>
        <v>2466350.8841495775</v>
      </c>
      <c r="K250" s="111">
        <f t="shared" si="299"/>
        <v>130000</v>
      </c>
      <c r="L250" s="111">
        <f t="shared" si="299"/>
        <v>2596350.8932118909</v>
      </c>
    </row>
    <row r="251" spans="1:12" x14ac:dyDescent="0.25">
      <c r="A251" s="52" t="s">
        <v>99</v>
      </c>
      <c r="B251" s="53" t="s">
        <v>23</v>
      </c>
      <c r="C251" s="112">
        <f t="shared" ref="C251:I251" si="300">C252+C269+C286+C299</f>
        <v>311424.64000000001</v>
      </c>
      <c r="D251" s="112">
        <f t="shared" si="300"/>
        <v>41333.152830313884</v>
      </c>
      <c r="E251" s="112">
        <f t="shared" si="300"/>
        <v>214500</v>
      </c>
      <c r="F251" s="112">
        <f t="shared" si="300"/>
        <v>28469.042404937289</v>
      </c>
      <c r="G251" s="112">
        <f t="shared" si="300"/>
        <v>299500</v>
      </c>
      <c r="H251" s="112">
        <v>39750.480000000003</v>
      </c>
      <c r="I251" s="112">
        <f t="shared" si="300"/>
        <v>0</v>
      </c>
      <c r="J251" s="112">
        <v>39750.480000000003</v>
      </c>
      <c r="K251" s="112">
        <f>K252+K269+K286+K299</f>
        <v>0</v>
      </c>
      <c r="L251" s="112">
        <f>L252+L269+L286+L299</f>
        <v>39750.482333930588</v>
      </c>
    </row>
    <row r="252" spans="1:12" x14ac:dyDescent="0.25">
      <c r="A252" s="73" t="s">
        <v>59</v>
      </c>
      <c r="B252" s="74" t="s">
        <v>40</v>
      </c>
      <c r="C252" s="113">
        <f>C253</f>
        <v>17007.980000000003</v>
      </c>
      <c r="D252" s="113">
        <f t="shared" ref="D252:G253" si="301">D253</f>
        <v>2257.3468710597913</v>
      </c>
      <c r="E252" s="113">
        <f t="shared" si="301"/>
        <v>15000</v>
      </c>
      <c r="F252" s="113">
        <f t="shared" si="301"/>
        <v>1990.8421262193906</v>
      </c>
      <c r="G252" s="113">
        <f t="shared" si="301"/>
        <v>15000</v>
      </c>
      <c r="H252" s="113">
        <f t="shared" ref="H252:L253" si="302">H253</f>
        <v>1990.8433399694736</v>
      </c>
      <c r="I252" s="113">
        <f t="shared" si="302"/>
        <v>0</v>
      </c>
      <c r="J252" s="113">
        <f t="shared" si="302"/>
        <v>1990.8433399694736</v>
      </c>
      <c r="K252" s="113">
        <f t="shared" si="302"/>
        <v>0</v>
      </c>
      <c r="L252" s="113">
        <f t="shared" si="302"/>
        <v>1990.8433399694736</v>
      </c>
    </row>
    <row r="253" spans="1:12" x14ac:dyDescent="0.25">
      <c r="A253" s="45">
        <v>3</v>
      </c>
      <c r="B253" s="57" t="s">
        <v>21</v>
      </c>
      <c r="C253" s="114">
        <f>C254</f>
        <v>17007.980000000003</v>
      </c>
      <c r="D253" s="114">
        <f t="shared" si="301"/>
        <v>2257.3468710597913</v>
      </c>
      <c r="E253" s="114">
        <f t="shared" si="301"/>
        <v>15000</v>
      </c>
      <c r="F253" s="114">
        <f t="shared" si="301"/>
        <v>1990.8421262193906</v>
      </c>
      <c r="G253" s="114">
        <f t="shared" si="301"/>
        <v>15000</v>
      </c>
      <c r="H253" s="114">
        <f t="shared" si="302"/>
        <v>1990.8433399694736</v>
      </c>
      <c r="I253" s="114">
        <f t="shared" si="302"/>
        <v>0</v>
      </c>
      <c r="J253" s="114">
        <f t="shared" si="302"/>
        <v>1990.8433399694736</v>
      </c>
      <c r="K253" s="114">
        <f t="shared" si="302"/>
        <v>0</v>
      </c>
      <c r="L253" s="114">
        <f t="shared" si="302"/>
        <v>1990.8433399694736</v>
      </c>
    </row>
    <row r="254" spans="1:12" x14ac:dyDescent="0.25">
      <c r="A254" s="47">
        <v>32</v>
      </c>
      <c r="B254" s="48" t="s">
        <v>36</v>
      </c>
      <c r="C254" s="115">
        <f t="shared" ref="C254:L254" si="303">C255+C258+C262+C266</f>
        <v>17007.980000000003</v>
      </c>
      <c r="D254" s="115">
        <f t="shared" si="303"/>
        <v>2257.3468710597913</v>
      </c>
      <c r="E254" s="115">
        <f t="shared" si="303"/>
        <v>15000</v>
      </c>
      <c r="F254" s="115">
        <f t="shared" si="303"/>
        <v>1990.8421262193906</v>
      </c>
      <c r="G254" s="115">
        <f t="shared" si="303"/>
        <v>15000</v>
      </c>
      <c r="H254" s="115">
        <f t="shared" si="303"/>
        <v>1990.8433399694736</v>
      </c>
      <c r="I254" s="115">
        <f t="shared" si="303"/>
        <v>0</v>
      </c>
      <c r="J254" s="115">
        <f t="shared" si="303"/>
        <v>1990.8433399694736</v>
      </c>
      <c r="K254" s="115">
        <f t="shared" si="303"/>
        <v>0</v>
      </c>
      <c r="L254" s="115">
        <f t="shared" si="303"/>
        <v>1990.8433399694736</v>
      </c>
    </row>
    <row r="255" spans="1:12" hidden="1" x14ac:dyDescent="0.25">
      <c r="A255" s="49">
        <v>321</v>
      </c>
      <c r="B255" s="50" t="s">
        <v>100</v>
      </c>
      <c r="C255" s="106">
        <f t="shared" ref="C255:L255" si="304">SUM(C256:C257)</f>
        <v>604</v>
      </c>
      <c r="D255" s="106">
        <f t="shared" si="304"/>
        <v>80.164576282434126</v>
      </c>
      <c r="E255" s="106">
        <f t="shared" si="304"/>
        <v>500</v>
      </c>
      <c r="F255" s="106">
        <f t="shared" si="304"/>
        <v>66.361404207313029</v>
      </c>
      <c r="G255" s="106">
        <f t="shared" si="304"/>
        <v>500</v>
      </c>
      <c r="H255" s="106">
        <f t="shared" si="304"/>
        <v>66.361404207313029</v>
      </c>
      <c r="I255" s="106">
        <f t="shared" si="304"/>
        <v>0</v>
      </c>
      <c r="J255" s="106">
        <f t="shared" si="304"/>
        <v>66.361404207313029</v>
      </c>
      <c r="K255" s="106">
        <f t="shared" si="304"/>
        <v>0</v>
      </c>
      <c r="L255" s="106">
        <f t="shared" si="304"/>
        <v>66.361404207313029</v>
      </c>
    </row>
    <row r="256" spans="1:12" hidden="1" x14ac:dyDescent="0.25">
      <c r="A256" s="51">
        <v>3211</v>
      </c>
      <c r="B256" s="44" t="s">
        <v>101</v>
      </c>
      <c r="C256" s="107">
        <v>604</v>
      </c>
      <c r="D256" s="107">
        <f t="shared" ref="D256:D257" si="305">C256/7.5345</f>
        <v>80.164576282434126</v>
      </c>
      <c r="E256" s="108">
        <v>250</v>
      </c>
      <c r="F256" s="107">
        <f t="shared" ref="F256:F257" si="306">E256/7.5345</f>
        <v>33.180702103656515</v>
      </c>
      <c r="G256" s="107">
        <v>250</v>
      </c>
      <c r="H256" s="108">
        <f t="shared" ref="H256:H257" si="307">G256/7.5345</f>
        <v>33.180702103656515</v>
      </c>
      <c r="I256" s="108">
        <v>0</v>
      </c>
      <c r="J256" s="109">
        <f>H256+I256</f>
        <v>33.180702103656515</v>
      </c>
      <c r="K256" s="109">
        <v>0</v>
      </c>
      <c r="L256" s="109">
        <f t="shared" ref="L256:L257" si="308">J256+K256</f>
        <v>33.180702103656515</v>
      </c>
    </row>
    <row r="257" spans="1:12" hidden="1" x14ac:dyDescent="0.25">
      <c r="A257" s="51">
        <v>3214</v>
      </c>
      <c r="B257" s="44" t="s">
        <v>103</v>
      </c>
      <c r="C257" s="107">
        <v>0</v>
      </c>
      <c r="D257" s="107">
        <f t="shared" si="305"/>
        <v>0</v>
      </c>
      <c r="E257" s="108">
        <v>250</v>
      </c>
      <c r="F257" s="107">
        <f t="shared" si="306"/>
        <v>33.180702103656515</v>
      </c>
      <c r="G257" s="107">
        <v>250</v>
      </c>
      <c r="H257" s="108">
        <f t="shared" si="307"/>
        <v>33.180702103656515</v>
      </c>
      <c r="I257" s="108">
        <v>0</v>
      </c>
      <c r="J257" s="109">
        <f>H257+I257</f>
        <v>33.180702103656515</v>
      </c>
      <c r="K257" s="109">
        <v>0</v>
      </c>
      <c r="L257" s="109">
        <f t="shared" si="308"/>
        <v>33.180702103656515</v>
      </c>
    </row>
    <row r="258" spans="1:12" hidden="1" x14ac:dyDescent="0.25">
      <c r="A258" s="49">
        <v>322</v>
      </c>
      <c r="B258" s="50" t="s">
        <v>92</v>
      </c>
      <c r="C258" s="106">
        <f t="shared" ref="C258:L258" si="309">SUM(C259:C261)</f>
        <v>6007.81</v>
      </c>
      <c r="D258" s="106">
        <f t="shared" si="309"/>
        <v>797.37341562147458</v>
      </c>
      <c r="E258" s="106">
        <f t="shared" si="309"/>
        <v>12250</v>
      </c>
      <c r="F258" s="106">
        <f t="shared" si="309"/>
        <v>1625.8544030791691</v>
      </c>
      <c r="G258" s="106">
        <f t="shared" si="309"/>
        <v>12250</v>
      </c>
      <c r="H258" s="106">
        <f t="shared" si="309"/>
        <v>1625.8556168292521</v>
      </c>
      <c r="I258" s="106">
        <f t="shared" si="309"/>
        <v>0</v>
      </c>
      <c r="J258" s="106">
        <f t="shared" si="309"/>
        <v>1625.8556168292521</v>
      </c>
      <c r="K258" s="106">
        <f t="shared" si="309"/>
        <v>0</v>
      </c>
      <c r="L258" s="106">
        <f t="shared" si="309"/>
        <v>1625.8556168292521</v>
      </c>
    </row>
    <row r="259" spans="1:12" hidden="1" x14ac:dyDescent="0.25">
      <c r="A259" s="51">
        <v>3221</v>
      </c>
      <c r="B259" s="44" t="s">
        <v>104</v>
      </c>
      <c r="C259" s="107">
        <v>0</v>
      </c>
      <c r="D259" s="107">
        <f t="shared" ref="D259:D261" si="310">C259/7.5345</f>
        <v>0</v>
      </c>
      <c r="E259" s="108">
        <v>250</v>
      </c>
      <c r="F259" s="107">
        <f t="shared" ref="F259:F261" si="311">E259/7.5345</f>
        <v>33.180702103656515</v>
      </c>
      <c r="G259" s="107">
        <v>250</v>
      </c>
      <c r="H259" s="108">
        <v>33.18</v>
      </c>
      <c r="I259" s="108">
        <v>0</v>
      </c>
      <c r="J259" s="109">
        <f t="shared" ref="J259:J265" si="312">H259+I259</f>
        <v>33.18</v>
      </c>
      <c r="K259" s="109">
        <v>0</v>
      </c>
      <c r="L259" s="109">
        <f t="shared" ref="L259:L265" si="313">J259+K259</f>
        <v>33.18</v>
      </c>
    </row>
    <row r="260" spans="1:12" hidden="1" x14ac:dyDescent="0.25">
      <c r="A260" s="51">
        <v>3223</v>
      </c>
      <c r="B260" s="44" t="s">
        <v>105</v>
      </c>
      <c r="C260" s="107">
        <v>6007.81</v>
      </c>
      <c r="D260" s="107">
        <f t="shared" si="310"/>
        <v>797.37341562147458</v>
      </c>
      <c r="E260" s="108">
        <v>10000</v>
      </c>
      <c r="F260" s="107">
        <f t="shared" si="311"/>
        <v>1327.2280841462605</v>
      </c>
      <c r="G260" s="107">
        <v>10000</v>
      </c>
      <c r="H260" s="108">
        <v>1327.23</v>
      </c>
      <c r="I260" s="108">
        <v>0</v>
      </c>
      <c r="J260" s="109">
        <f t="shared" si="312"/>
        <v>1327.23</v>
      </c>
      <c r="K260" s="109">
        <v>0</v>
      </c>
      <c r="L260" s="109">
        <f t="shared" si="313"/>
        <v>1327.23</v>
      </c>
    </row>
    <row r="261" spans="1:12" hidden="1" x14ac:dyDescent="0.25">
      <c r="A261" s="51">
        <v>3225</v>
      </c>
      <c r="B261" s="44" t="s">
        <v>106</v>
      </c>
      <c r="C261" s="107">
        <v>0</v>
      </c>
      <c r="D261" s="107">
        <f t="shared" si="310"/>
        <v>0</v>
      </c>
      <c r="E261" s="108">
        <v>2000</v>
      </c>
      <c r="F261" s="107">
        <f t="shared" si="311"/>
        <v>265.44561682925212</v>
      </c>
      <c r="G261" s="107">
        <v>2000</v>
      </c>
      <c r="H261" s="108">
        <f t="shared" ref="H261" si="314">G261/7.5345</f>
        <v>265.44561682925212</v>
      </c>
      <c r="I261" s="108">
        <v>0</v>
      </c>
      <c r="J261" s="109">
        <f t="shared" si="312"/>
        <v>265.44561682925212</v>
      </c>
      <c r="K261" s="109">
        <v>0</v>
      </c>
      <c r="L261" s="109">
        <f t="shared" si="313"/>
        <v>265.44561682925212</v>
      </c>
    </row>
    <row r="262" spans="1:12" hidden="1" x14ac:dyDescent="0.25">
      <c r="A262" s="49">
        <v>323</v>
      </c>
      <c r="B262" s="50" t="s">
        <v>108</v>
      </c>
      <c r="C262" s="106">
        <f>SUM(C263:C265)</f>
        <v>9187.75</v>
      </c>
      <c r="D262" s="106">
        <f t="shared" ref="D262:G262" si="315">SUM(D263:D265)</f>
        <v>1219.4239830114805</v>
      </c>
      <c r="E262" s="106">
        <f t="shared" si="315"/>
        <v>750</v>
      </c>
      <c r="F262" s="106">
        <f t="shared" si="315"/>
        <v>99.542106310969544</v>
      </c>
      <c r="G262" s="106">
        <f t="shared" si="315"/>
        <v>750</v>
      </c>
      <c r="H262" s="106">
        <f t="shared" ref="H262:I262" si="316">SUM(H263:H265)</f>
        <v>99.542106310969544</v>
      </c>
      <c r="I262" s="106">
        <f t="shared" si="316"/>
        <v>0</v>
      </c>
      <c r="J262" s="109">
        <f t="shared" si="312"/>
        <v>99.542106310969544</v>
      </c>
      <c r="K262" s="109">
        <v>0</v>
      </c>
      <c r="L262" s="109">
        <f t="shared" si="313"/>
        <v>99.542106310969544</v>
      </c>
    </row>
    <row r="263" spans="1:12" hidden="1" x14ac:dyDescent="0.25">
      <c r="A263" s="51">
        <v>3231</v>
      </c>
      <c r="B263" s="44" t="s">
        <v>109</v>
      </c>
      <c r="C263" s="107">
        <v>49</v>
      </c>
      <c r="D263" s="107">
        <f t="shared" ref="D263:D265" si="317">C263/7.5345</f>
        <v>6.5034176123166763</v>
      </c>
      <c r="E263" s="108">
        <v>500</v>
      </c>
      <c r="F263" s="107">
        <f t="shared" ref="F263:F265" si="318">E263/7.5345</f>
        <v>66.361404207313029</v>
      </c>
      <c r="G263" s="107">
        <v>500</v>
      </c>
      <c r="H263" s="108">
        <f t="shared" ref="H263:H265" si="319">G263/7.5345</f>
        <v>66.361404207313029</v>
      </c>
      <c r="I263" s="108">
        <v>0</v>
      </c>
      <c r="J263" s="109">
        <f t="shared" si="312"/>
        <v>66.361404207313029</v>
      </c>
      <c r="K263" s="109">
        <v>0</v>
      </c>
      <c r="L263" s="109">
        <f t="shared" si="313"/>
        <v>66.361404207313029</v>
      </c>
    </row>
    <row r="264" spans="1:12" hidden="1" x14ac:dyDescent="0.25">
      <c r="A264" s="51">
        <v>3232</v>
      </c>
      <c r="B264" s="44" t="s">
        <v>126</v>
      </c>
      <c r="C264" s="107">
        <v>0</v>
      </c>
      <c r="D264" s="107">
        <f t="shared" si="317"/>
        <v>0</v>
      </c>
      <c r="E264" s="108">
        <v>0</v>
      </c>
      <c r="F264" s="107">
        <f t="shared" si="318"/>
        <v>0</v>
      </c>
      <c r="G264" s="107"/>
      <c r="H264" s="108">
        <f t="shared" si="319"/>
        <v>0</v>
      </c>
      <c r="I264" s="108">
        <v>0</v>
      </c>
      <c r="J264" s="109">
        <f t="shared" si="312"/>
        <v>0</v>
      </c>
      <c r="K264" s="109">
        <v>0</v>
      </c>
      <c r="L264" s="109">
        <f t="shared" si="313"/>
        <v>0</v>
      </c>
    </row>
    <row r="265" spans="1:12" hidden="1" x14ac:dyDescent="0.25">
      <c r="A265" s="51">
        <v>3239</v>
      </c>
      <c r="B265" s="44" t="s">
        <v>116</v>
      </c>
      <c r="C265" s="107">
        <v>9138.75</v>
      </c>
      <c r="D265" s="107">
        <f t="shared" si="317"/>
        <v>1212.9205653991637</v>
      </c>
      <c r="E265" s="108">
        <v>250</v>
      </c>
      <c r="F265" s="107">
        <f t="shared" si="318"/>
        <v>33.180702103656515</v>
      </c>
      <c r="G265" s="107">
        <v>250</v>
      </c>
      <c r="H265" s="108">
        <f t="shared" si="319"/>
        <v>33.180702103656515</v>
      </c>
      <c r="I265" s="108">
        <v>0</v>
      </c>
      <c r="J265" s="109">
        <f t="shared" si="312"/>
        <v>33.180702103656515</v>
      </c>
      <c r="K265" s="109">
        <v>0</v>
      </c>
      <c r="L265" s="109">
        <f t="shared" si="313"/>
        <v>33.180702103656515</v>
      </c>
    </row>
    <row r="266" spans="1:12" ht="26.25" hidden="1" x14ac:dyDescent="0.25">
      <c r="A266" s="49">
        <v>329</v>
      </c>
      <c r="B266" s="50" t="s">
        <v>117</v>
      </c>
      <c r="C266" s="106">
        <f t="shared" ref="C266:L266" si="320">SUM(C267:C268)</f>
        <v>1208.42</v>
      </c>
      <c r="D266" s="106">
        <f t="shared" si="320"/>
        <v>160.3848961444024</v>
      </c>
      <c r="E266" s="106">
        <f t="shared" si="320"/>
        <v>1500</v>
      </c>
      <c r="F266" s="106">
        <f t="shared" si="320"/>
        <v>199.08421262193909</v>
      </c>
      <c r="G266" s="106">
        <f t="shared" si="320"/>
        <v>1500</v>
      </c>
      <c r="H266" s="106">
        <f t="shared" si="320"/>
        <v>199.08421262193909</v>
      </c>
      <c r="I266" s="106">
        <f t="shared" si="320"/>
        <v>0</v>
      </c>
      <c r="J266" s="106">
        <f t="shared" si="320"/>
        <v>199.08421262193909</v>
      </c>
      <c r="K266" s="106">
        <f t="shared" si="320"/>
        <v>0</v>
      </c>
      <c r="L266" s="106">
        <f t="shared" si="320"/>
        <v>199.08421262193909</v>
      </c>
    </row>
    <row r="267" spans="1:12" hidden="1" x14ac:dyDescent="0.25">
      <c r="A267" s="51">
        <v>3293</v>
      </c>
      <c r="B267" s="44" t="s">
        <v>119</v>
      </c>
      <c r="C267" s="107">
        <v>39.9</v>
      </c>
      <c r="D267" s="107">
        <f t="shared" ref="D267:D268" si="321">C267/7.5345</f>
        <v>5.2956400557435792</v>
      </c>
      <c r="E267" s="108">
        <v>500</v>
      </c>
      <c r="F267" s="107">
        <f t="shared" ref="F267:F268" si="322">E267/7.5345</f>
        <v>66.361404207313029</v>
      </c>
      <c r="G267" s="107">
        <v>500</v>
      </c>
      <c r="H267" s="108">
        <f t="shared" ref="H267:H268" si="323">G267/7.5345</f>
        <v>66.361404207313029</v>
      </c>
      <c r="I267" s="108">
        <v>0</v>
      </c>
      <c r="J267" s="109">
        <f>H267+I267</f>
        <v>66.361404207313029</v>
      </c>
      <c r="K267" s="109">
        <v>0</v>
      </c>
      <c r="L267" s="109">
        <f t="shared" ref="L267:L268" si="324">J267+K267</f>
        <v>66.361404207313029</v>
      </c>
    </row>
    <row r="268" spans="1:12" ht="26.25" hidden="1" x14ac:dyDescent="0.25">
      <c r="A268" s="51">
        <v>3299</v>
      </c>
      <c r="B268" s="44" t="s">
        <v>117</v>
      </c>
      <c r="C268" s="107">
        <v>1168.52</v>
      </c>
      <c r="D268" s="107">
        <f t="shared" si="321"/>
        <v>155.08925608865883</v>
      </c>
      <c r="E268" s="108">
        <v>1000</v>
      </c>
      <c r="F268" s="107">
        <f t="shared" si="322"/>
        <v>132.72280841462606</v>
      </c>
      <c r="G268" s="107">
        <v>1000</v>
      </c>
      <c r="H268" s="108">
        <f t="shared" si="323"/>
        <v>132.72280841462606</v>
      </c>
      <c r="I268" s="108">
        <v>0</v>
      </c>
      <c r="J268" s="109">
        <f>H268+I268</f>
        <v>132.72280841462606</v>
      </c>
      <c r="K268" s="109">
        <v>0</v>
      </c>
      <c r="L268" s="109">
        <f t="shared" si="324"/>
        <v>132.72280841462606</v>
      </c>
    </row>
    <row r="269" spans="1:12" x14ac:dyDescent="0.25">
      <c r="A269" s="76" t="s">
        <v>61</v>
      </c>
      <c r="B269" s="75" t="s">
        <v>62</v>
      </c>
      <c r="C269" s="113">
        <f>C270</f>
        <v>80925.679999999993</v>
      </c>
      <c r="D269" s="113">
        <f t="shared" ref="D269:G270" si="325">D270</f>
        <v>10740.683522463334</v>
      </c>
      <c r="E269" s="113">
        <f t="shared" si="325"/>
        <v>108000</v>
      </c>
      <c r="F269" s="113">
        <f t="shared" si="325"/>
        <v>14334.063308779612</v>
      </c>
      <c r="G269" s="113">
        <f t="shared" si="325"/>
        <v>193000</v>
      </c>
      <c r="H269" s="113">
        <f t="shared" ref="H269:L270" si="326">H270</f>
        <v>25615.502024022826</v>
      </c>
      <c r="I269" s="113">
        <f t="shared" si="326"/>
        <v>0</v>
      </c>
      <c r="J269" s="113">
        <f t="shared" si="326"/>
        <v>25615.502024022826</v>
      </c>
      <c r="K269" s="113">
        <f t="shared" si="326"/>
        <v>0</v>
      </c>
      <c r="L269" s="113">
        <f t="shared" si="326"/>
        <v>25615.502024022826</v>
      </c>
    </row>
    <row r="270" spans="1:12" x14ac:dyDescent="0.25">
      <c r="A270" s="45">
        <v>3</v>
      </c>
      <c r="B270" s="57" t="s">
        <v>21</v>
      </c>
      <c r="C270" s="114">
        <f>C271</f>
        <v>80925.679999999993</v>
      </c>
      <c r="D270" s="114">
        <f t="shared" si="325"/>
        <v>10740.683522463334</v>
      </c>
      <c r="E270" s="114">
        <f t="shared" si="325"/>
        <v>108000</v>
      </c>
      <c r="F270" s="114">
        <f t="shared" si="325"/>
        <v>14334.063308779612</v>
      </c>
      <c r="G270" s="114">
        <f t="shared" si="325"/>
        <v>193000</v>
      </c>
      <c r="H270" s="114">
        <f t="shared" si="326"/>
        <v>25615.502024022826</v>
      </c>
      <c r="I270" s="114">
        <f t="shared" si="326"/>
        <v>0</v>
      </c>
      <c r="J270" s="114">
        <f t="shared" si="326"/>
        <v>25615.502024022826</v>
      </c>
      <c r="K270" s="114">
        <f t="shared" si="326"/>
        <v>0</v>
      </c>
      <c r="L270" s="114">
        <f t="shared" si="326"/>
        <v>25615.502024022826</v>
      </c>
    </row>
    <row r="271" spans="1:12" x14ac:dyDescent="0.25">
      <c r="A271" s="47">
        <v>32</v>
      </c>
      <c r="B271" s="48" t="s">
        <v>36</v>
      </c>
      <c r="C271" s="115">
        <f>C272+C275+C279+C283</f>
        <v>80925.679999999993</v>
      </c>
      <c r="D271" s="115">
        <f t="shared" ref="D271:G271" si="327">D272+D275+D279+D283</f>
        <v>10740.683522463334</v>
      </c>
      <c r="E271" s="115">
        <f t="shared" si="327"/>
        <v>108000</v>
      </c>
      <c r="F271" s="115">
        <f t="shared" si="327"/>
        <v>14334.063308779612</v>
      </c>
      <c r="G271" s="115">
        <f t="shared" si="327"/>
        <v>193000</v>
      </c>
      <c r="H271" s="115">
        <f t="shared" ref="H271:L271" si="328">H272+H275+H279+H283</f>
        <v>25615.502024022826</v>
      </c>
      <c r="I271" s="115">
        <f t="shared" si="328"/>
        <v>0</v>
      </c>
      <c r="J271" s="115">
        <f t="shared" si="328"/>
        <v>25615.502024022826</v>
      </c>
      <c r="K271" s="115">
        <f t="shared" si="328"/>
        <v>0</v>
      </c>
      <c r="L271" s="115">
        <f t="shared" si="328"/>
        <v>25615.502024022826</v>
      </c>
    </row>
    <row r="272" spans="1:12" hidden="1" x14ac:dyDescent="0.25">
      <c r="A272" s="49">
        <v>321</v>
      </c>
      <c r="B272" s="50" t="s">
        <v>100</v>
      </c>
      <c r="C272" s="106">
        <f>SUM(C273:C274)</f>
        <v>200</v>
      </c>
      <c r="D272" s="106">
        <f t="shared" ref="D272:G272" si="329">SUM(D273:D274)</f>
        <v>26.54456168292521</v>
      </c>
      <c r="E272" s="106">
        <f t="shared" si="329"/>
        <v>6000</v>
      </c>
      <c r="F272" s="106">
        <f t="shared" si="329"/>
        <v>796.33685048775624</v>
      </c>
      <c r="G272" s="106">
        <f t="shared" si="329"/>
        <v>21000</v>
      </c>
      <c r="H272" s="106">
        <f t="shared" ref="H272:L272" si="330">SUM(H273:H274)</f>
        <v>2787.1789767071468</v>
      </c>
      <c r="I272" s="106">
        <f t="shared" si="330"/>
        <v>0</v>
      </c>
      <c r="J272" s="106">
        <f t="shared" si="330"/>
        <v>2787.1789767071468</v>
      </c>
      <c r="K272" s="106">
        <f t="shared" si="330"/>
        <v>0</v>
      </c>
      <c r="L272" s="106">
        <f t="shared" si="330"/>
        <v>2787.1789767071468</v>
      </c>
    </row>
    <row r="273" spans="1:12" hidden="1" x14ac:dyDescent="0.25">
      <c r="A273" s="51">
        <v>3211</v>
      </c>
      <c r="B273" s="44" t="s">
        <v>101</v>
      </c>
      <c r="C273" s="107">
        <v>0</v>
      </c>
      <c r="D273" s="107">
        <f t="shared" ref="D273:D274" si="331">C273/7.5345</f>
        <v>0</v>
      </c>
      <c r="E273" s="108">
        <v>5000</v>
      </c>
      <c r="F273" s="107">
        <f t="shared" ref="F273:F274" si="332">E273/7.5345</f>
        <v>663.61404207313024</v>
      </c>
      <c r="G273" s="107">
        <v>20000</v>
      </c>
      <c r="H273" s="108">
        <f t="shared" ref="H273:H274" si="333">G273/7.5345</f>
        <v>2654.4561682925209</v>
      </c>
      <c r="I273" s="108">
        <v>0</v>
      </c>
      <c r="J273" s="109">
        <f>H273+I273</f>
        <v>2654.4561682925209</v>
      </c>
      <c r="K273" s="109">
        <v>0</v>
      </c>
      <c r="L273" s="109">
        <f t="shared" ref="L273:L274" si="334">J273+K273</f>
        <v>2654.4561682925209</v>
      </c>
    </row>
    <row r="274" spans="1:12" hidden="1" x14ac:dyDescent="0.25">
      <c r="A274" s="51">
        <v>3213</v>
      </c>
      <c r="B274" s="44" t="s">
        <v>102</v>
      </c>
      <c r="C274" s="107">
        <v>200</v>
      </c>
      <c r="D274" s="107">
        <f t="shared" si="331"/>
        <v>26.54456168292521</v>
      </c>
      <c r="E274" s="108">
        <v>1000</v>
      </c>
      <c r="F274" s="107">
        <f t="shared" si="332"/>
        <v>132.72280841462606</v>
      </c>
      <c r="G274" s="107">
        <v>1000</v>
      </c>
      <c r="H274" s="108">
        <f t="shared" si="333"/>
        <v>132.72280841462606</v>
      </c>
      <c r="I274" s="108">
        <v>0</v>
      </c>
      <c r="J274" s="109">
        <f>H274+I274</f>
        <v>132.72280841462606</v>
      </c>
      <c r="K274" s="109">
        <v>0</v>
      </c>
      <c r="L274" s="109">
        <f t="shared" si="334"/>
        <v>132.72280841462606</v>
      </c>
    </row>
    <row r="275" spans="1:12" hidden="1" x14ac:dyDescent="0.25">
      <c r="A275" s="49">
        <v>322</v>
      </c>
      <c r="B275" s="50" t="s">
        <v>92</v>
      </c>
      <c r="C275" s="106">
        <f>SUM(C276:C278)</f>
        <v>1216.8800000000001</v>
      </c>
      <c r="D275" s="106">
        <f t="shared" ref="D275:G275" si="335">SUM(D276:D278)</f>
        <v>161.50773110359015</v>
      </c>
      <c r="E275" s="106">
        <f t="shared" si="335"/>
        <v>8000</v>
      </c>
      <c r="F275" s="106">
        <f t="shared" si="335"/>
        <v>1061.7824673170085</v>
      </c>
      <c r="G275" s="106">
        <f t="shared" si="335"/>
        <v>8000</v>
      </c>
      <c r="H275" s="106">
        <f t="shared" ref="H275:L275" si="336">SUM(H276:H278)</f>
        <v>1061.7824673170085</v>
      </c>
      <c r="I275" s="106">
        <f t="shared" si="336"/>
        <v>0</v>
      </c>
      <c r="J275" s="106">
        <f t="shared" si="336"/>
        <v>1061.7824673170085</v>
      </c>
      <c r="K275" s="106">
        <f t="shared" si="336"/>
        <v>0</v>
      </c>
      <c r="L275" s="106">
        <f t="shared" si="336"/>
        <v>1061.7824673170085</v>
      </c>
    </row>
    <row r="276" spans="1:12" hidden="1" x14ac:dyDescent="0.25">
      <c r="A276" s="51">
        <v>3221</v>
      </c>
      <c r="B276" s="44" t="s">
        <v>104</v>
      </c>
      <c r="C276" s="107">
        <v>1216.8800000000001</v>
      </c>
      <c r="D276" s="107">
        <f t="shared" ref="D276:D278" si="337">C276/7.5345</f>
        <v>161.50773110359015</v>
      </c>
      <c r="E276" s="108">
        <v>2000</v>
      </c>
      <c r="F276" s="107">
        <f t="shared" ref="F276:F278" si="338">E276/7.5345</f>
        <v>265.44561682925212</v>
      </c>
      <c r="G276" s="107">
        <v>2000</v>
      </c>
      <c r="H276" s="108">
        <f t="shared" ref="H276:H278" si="339">G276/7.5345</f>
        <v>265.44561682925212</v>
      </c>
      <c r="I276" s="108">
        <v>0</v>
      </c>
      <c r="J276" s="109">
        <f>H276+I276</f>
        <v>265.44561682925212</v>
      </c>
      <c r="K276" s="109">
        <v>0</v>
      </c>
      <c r="L276" s="109">
        <f t="shared" ref="L276:L278" si="340">J276+K276</f>
        <v>265.44561682925212</v>
      </c>
    </row>
    <row r="277" spans="1:12" ht="26.25" hidden="1" x14ac:dyDescent="0.25">
      <c r="A277" s="51">
        <v>3224</v>
      </c>
      <c r="B277" s="44" t="s">
        <v>125</v>
      </c>
      <c r="C277" s="107">
        <v>0</v>
      </c>
      <c r="D277" s="107">
        <f t="shared" si="337"/>
        <v>0</v>
      </c>
      <c r="E277" s="108">
        <v>1000</v>
      </c>
      <c r="F277" s="107">
        <f t="shared" si="338"/>
        <v>132.72280841462606</v>
      </c>
      <c r="G277" s="107">
        <v>1000</v>
      </c>
      <c r="H277" s="108">
        <f t="shared" si="339"/>
        <v>132.72280841462606</v>
      </c>
      <c r="I277" s="108">
        <v>0</v>
      </c>
      <c r="J277" s="109">
        <f>H277+I277</f>
        <v>132.72280841462606</v>
      </c>
      <c r="K277" s="109">
        <v>0</v>
      </c>
      <c r="L277" s="109">
        <f t="shared" si="340"/>
        <v>132.72280841462606</v>
      </c>
    </row>
    <row r="278" spans="1:12" hidden="1" x14ac:dyDescent="0.25">
      <c r="A278" s="51">
        <v>3225</v>
      </c>
      <c r="B278" s="44" t="s">
        <v>106</v>
      </c>
      <c r="C278" s="107">
        <v>0</v>
      </c>
      <c r="D278" s="107">
        <f t="shared" si="337"/>
        <v>0</v>
      </c>
      <c r="E278" s="108">
        <v>5000</v>
      </c>
      <c r="F278" s="107">
        <f t="shared" si="338"/>
        <v>663.61404207313024</v>
      </c>
      <c r="G278" s="107">
        <v>5000</v>
      </c>
      <c r="H278" s="108">
        <f t="shared" si="339"/>
        <v>663.61404207313024</v>
      </c>
      <c r="I278" s="108">
        <v>0</v>
      </c>
      <c r="J278" s="109">
        <f>H278+I278</f>
        <v>663.61404207313024</v>
      </c>
      <c r="K278" s="109">
        <v>0</v>
      </c>
      <c r="L278" s="109">
        <f t="shared" si="340"/>
        <v>663.61404207313024</v>
      </c>
    </row>
    <row r="279" spans="1:12" hidden="1" x14ac:dyDescent="0.25">
      <c r="A279" s="49">
        <v>323</v>
      </c>
      <c r="B279" s="50" t="s">
        <v>108</v>
      </c>
      <c r="C279" s="106">
        <f>SUM(C280:C282)</f>
        <v>15102.41</v>
      </c>
      <c r="D279" s="106">
        <f t="shared" ref="D279:G279" si="341">SUM(D280:D282)</f>
        <v>2004.4342690291326</v>
      </c>
      <c r="E279" s="106">
        <f t="shared" si="341"/>
        <v>22000</v>
      </c>
      <c r="F279" s="106">
        <f t="shared" si="341"/>
        <v>2919.9017851217732</v>
      </c>
      <c r="G279" s="106">
        <f t="shared" si="341"/>
        <v>22000</v>
      </c>
      <c r="H279" s="106">
        <f t="shared" ref="H279:L279" si="342">SUM(H280:H282)</f>
        <v>2919.9017851217732</v>
      </c>
      <c r="I279" s="106">
        <f t="shared" si="342"/>
        <v>0</v>
      </c>
      <c r="J279" s="106">
        <f t="shared" si="342"/>
        <v>2919.9017851217732</v>
      </c>
      <c r="K279" s="106">
        <f t="shared" si="342"/>
        <v>0</v>
      </c>
      <c r="L279" s="106">
        <f t="shared" si="342"/>
        <v>2919.9017851217732</v>
      </c>
    </row>
    <row r="280" spans="1:12" hidden="1" x14ac:dyDescent="0.25">
      <c r="A280" s="51">
        <v>3231</v>
      </c>
      <c r="B280" s="44" t="s">
        <v>109</v>
      </c>
      <c r="C280" s="107">
        <v>7289.91</v>
      </c>
      <c r="D280" s="107">
        <f t="shared" ref="D280:D282" si="343">C280/7.5345</f>
        <v>967.53732828986654</v>
      </c>
      <c r="E280" s="108">
        <v>8000</v>
      </c>
      <c r="F280" s="107">
        <f t="shared" ref="F280:F282" si="344">E280/7.5345</f>
        <v>1061.7824673170085</v>
      </c>
      <c r="G280" s="107">
        <v>8000</v>
      </c>
      <c r="H280" s="108">
        <f t="shared" ref="H280:H282" si="345">G280/7.5345</f>
        <v>1061.7824673170085</v>
      </c>
      <c r="I280" s="108">
        <v>0</v>
      </c>
      <c r="J280" s="109">
        <f>H280+I280</f>
        <v>1061.7824673170085</v>
      </c>
      <c r="K280" s="109">
        <v>0</v>
      </c>
      <c r="L280" s="109">
        <f t="shared" ref="L280:L282" si="346">J280+K280</f>
        <v>1061.7824673170085</v>
      </c>
    </row>
    <row r="281" spans="1:12" hidden="1" x14ac:dyDescent="0.25">
      <c r="A281" s="51">
        <v>3232</v>
      </c>
      <c r="B281" s="44" t="s">
        <v>126</v>
      </c>
      <c r="C281" s="107">
        <v>7812.5</v>
      </c>
      <c r="D281" s="107">
        <f t="shared" si="343"/>
        <v>1036.896940739266</v>
      </c>
      <c r="E281" s="108">
        <v>5000</v>
      </c>
      <c r="F281" s="107">
        <f t="shared" si="344"/>
        <v>663.61404207313024</v>
      </c>
      <c r="G281" s="107">
        <v>5000</v>
      </c>
      <c r="H281" s="108">
        <f t="shared" si="345"/>
        <v>663.61404207313024</v>
      </c>
      <c r="I281" s="108">
        <v>0</v>
      </c>
      <c r="J281" s="109">
        <f>H281+I281</f>
        <v>663.61404207313024</v>
      </c>
      <c r="K281" s="109">
        <v>0</v>
      </c>
      <c r="L281" s="109">
        <f t="shared" si="346"/>
        <v>663.61404207313024</v>
      </c>
    </row>
    <row r="282" spans="1:12" hidden="1" x14ac:dyDescent="0.25">
      <c r="A282" s="51">
        <v>3239</v>
      </c>
      <c r="B282" s="44" t="s">
        <v>116</v>
      </c>
      <c r="C282" s="107">
        <v>0</v>
      </c>
      <c r="D282" s="107">
        <f t="shared" si="343"/>
        <v>0</v>
      </c>
      <c r="E282" s="108">
        <v>9000</v>
      </c>
      <c r="F282" s="107">
        <f t="shared" si="344"/>
        <v>1194.5052757316344</v>
      </c>
      <c r="G282" s="107">
        <v>9000</v>
      </c>
      <c r="H282" s="108">
        <f t="shared" si="345"/>
        <v>1194.5052757316344</v>
      </c>
      <c r="I282" s="108">
        <v>0</v>
      </c>
      <c r="J282" s="109">
        <f>H282+I282</f>
        <v>1194.5052757316344</v>
      </c>
      <c r="K282" s="109">
        <v>0</v>
      </c>
      <c r="L282" s="109">
        <f t="shared" si="346"/>
        <v>1194.5052757316344</v>
      </c>
    </row>
    <row r="283" spans="1:12" ht="26.25" hidden="1" x14ac:dyDescent="0.25">
      <c r="A283" s="49">
        <v>329</v>
      </c>
      <c r="B283" s="50" t="s">
        <v>117</v>
      </c>
      <c r="C283" s="106">
        <f>SUM(C284:C285)</f>
        <v>64406.39</v>
      </c>
      <c r="D283" s="106">
        <f t="shared" ref="D283:G283" si="347">SUM(D284:D285)</f>
        <v>8548.1969606476869</v>
      </c>
      <c r="E283" s="106">
        <f t="shared" si="347"/>
        <v>72000</v>
      </c>
      <c r="F283" s="106">
        <f t="shared" si="347"/>
        <v>9556.0422058530748</v>
      </c>
      <c r="G283" s="106">
        <f t="shared" si="347"/>
        <v>142000</v>
      </c>
      <c r="H283" s="106">
        <f t="shared" ref="H283:L283" si="348">SUM(H284:H285)</f>
        <v>18846.638794876897</v>
      </c>
      <c r="I283" s="106">
        <f t="shared" si="348"/>
        <v>0</v>
      </c>
      <c r="J283" s="106">
        <f t="shared" si="348"/>
        <v>18846.638794876897</v>
      </c>
      <c r="K283" s="106">
        <f t="shared" si="348"/>
        <v>0</v>
      </c>
      <c r="L283" s="106">
        <f t="shared" si="348"/>
        <v>18846.638794876897</v>
      </c>
    </row>
    <row r="284" spans="1:12" hidden="1" x14ac:dyDescent="0.25">
      <c r="A284" s="69">
        <v>3292</v>
      </c>
      <c r="B284" s="44" t="s">
        <v>118</v>
      </c>
      <c r="C284" s="107">
        <v>15240</v>
      </c>
      <c r="D284" s="107">
        <f t="shared" ref="D284:D285" si="349">C284/7.5345</f>
        <v>2022.6956002389009</v>
      </c>
      <c r="E284" s="108">
        <v>12000</v>
      </c>
      <c r="F284" s="107">
        <f t="shared" ref="F284:F285" si="350">E284/7.5345</f>
        <v>1592.6737009755125</v>
      </c>
      <c r="G284" s="107">
        <v>12000</v>
      </c>
      <c r="H284" s="108">
        <f t="shared" ref="H284:H285" si="351">G284/7.5345</f>
        <v>1592.6737009755125</v>
      </c>
      <c r="I284" s="108">
        <v>0</v>
      </c>
      <c r="J284" s="109">
        <f>H284+I284</f>
        <v>1592.6737009755125</v>
      </c>
      <c r="K284" s="109">
        <v>0</v>
      </c>
      <c r="L284" s="109">
        <f t="shared" ref="L284:L285" si="352">J284+K284</f>
        <v>1592.6737009755125</v>
      </c>
    </row>
    <row r="285" spans="1:12" ht="26.25" hidden="1" x14ac:dyDescent="0.25">
      <c r="A285" s="51">
        <v>3299</v>
      </c>
      <c r="B285" s="44" t="s">
        <v>117</v>
      </c>
      <c r="C285" s="107">
        <v>49166.39</v>
      </c>
      <c r="D285" s="107">
        <f t="shared" si="349"/>
        <v>6525.5013604087862</v>
      </c>
      <c r="E285" s="108">
        <v>60000</v>
      </c>
      <c r="F285" s="107">
        <f t="shared" si="350"/>
        <v>7963.3685048775624</v>
      </c>
      <c r="G285" s="107">
        <v>130000</v>
      </c>
      <c r="H285" s="108">
        <f t="shared" si="351"/>
        <v>17253.965093901385</v>
      </c>
      <c r="I285" s="108">
        <v>0</v>
      </c>
      <c r="J285" s="109">
        <f>H285+I285</f>
        <v>17253.965093901385</v>
      </c>
      <c r="K285" s="109">
        <v>0</v>
      </c>
      <c r="L285" s="109">
        <f t="shared" si="352"/>
        <v>17253.965093901385</v>
      </c>
    </row>
    <row r="286" spans="1:12" x14ac:dyDescent="0.25">
      <c r="A286" s="76" t="s">
        <v>55</v>
      </c>
      <c r="B286" s="75" t="s">
        <v>65</v>
      </c>
      <c r="C286" s="113">
        <f>C287</f>
        <v>213490.98</v>
      </c>
      <c r="D286" s="113">
        <f t="shared" ref="D286:G287" si="353">D287</f>
        <v>28335.12243679076</v>
      </c>
      <c r="E286" s="113">
        <f t="shared" si="353"/>
        <v>91500</v>
      </c>
      <c r="F286" s="113">
        <f t="shared" si="353"/>
        <v>12144.136969938285</v>
      </c>
      <c r="G286" s="113">
        <f t="shared" si="353"/>
        <v>91500</v>
      </c>
      <c r="H286" s="113">
        <f t="shared" ref="H286:L287" si="354">H287</f>
        <v>12144.136969938285</v>
      </c>
      <c r="I286" s="113">
        <f t="shared" si="354"/>
        <v>0</v>
      </c>
      <c r="J286" s="113">
        <f t="shared" si="354"/>
        <v>12144.136969938285</v>
      </c>
      <c r="K286" s="113">
        <f t="shared" si="354"/>
        <v>0</v>
      </c>
      <c r="L286" s="113">
        <f t="shared" si="354"/>
        <v>12144.136969938285</v>
      </c>
    </row>
    <row r="287" spans="1:12" x14ac:dyDescent="0.25">
      <c r="A287" s="45">
        <v>3</v>
      </c>
      <c r="B287" s="57" t="s">
        <v>21</v>
      </c>
      <c r="C287" s="114">
        <f>C288</f>
        <v>213490.98</v>
      </c>
      <c r="D287" s="114">
        <f t="shared" si="353"/>
        <v>28335.12243679076</v>
      </c>
      <c r="E287" s="114">
        <f t="shared" si="353"/>
        <v>91500</v>
      </c>
      <c r="F287" s="114">
        <f t="shared" si="353"/>
        <v>12144.136969938285</v>
      </c>
      <c r="G287" s="114">
        <f t="shared" si="353"/>
        <v>91500</v>
      </c>
      <c r="H287" s="114">
        <f t="shared" si="354"/>
        <v>12144.136969938285</v>
      </c>
      <c r="I287" s="114">
        <f t="shared" si="354"/>
        <v>0</v>
      </c>
      <c r="J287" s="114">
        <f t="shared" si="354"/>
        <v>12144.136969938285</v>
      </c>
      <c r="K287" s="114">
        <f t="shared" si="354"/>
        <v>0</v>
      </c>
      <c r="L287" s="114">
        <f t="shared" si="354"/>
        <v>12144.136969938285</v>
      </c>
    </row>
    <row r="288" spans="1:12" x14ac:dyDescent="0.25">
      <c r="A288" s="47">
        <v>32</v>
      </c>
      <c r="B288" s="48" t="s">
        <v>36</v>
      </c>
      <c r="C288" s="115">
        <f>C289+C292+C297</f>
        <v>213490.98</v>
      </c>
      <c r="D288" s="115">
        <f t="shared" ref="D288:G288" si="355">D289+D292+D297</f>
        <v>28335.12243679076</v>
      </c>
      <c r="E288" s="115">
        <f t="shared" si="355"/>
        <v>91500</v>
      </c>
      <c r="F288" s="115">
        <f t="shared" si="355"/>
        <v>12144.136969938285</v>
      </c>
      <c r="G288" s="115">
        <f t="shared" si="355"/>
        <v>91500</v>
      </c>
      <c r="H288" s="115">
        <f t="shared" ref="H288:L288" si="356">H289+H292+H297</f>
        <v>12144.136969938285</v>
      </c>
      <c r="I288" s="115">
        <f t="shared" si="356"/>
        <v>0</v>
      </c>
      <c r="J288" s="115">
        <f t="shared" si="356"/>
        <v>12144.136969938285</v>
      </c>
      <c r="K288" s="115">
        <f t="shared" si="356"/>
        <v>0</v>
      </c>
      <c r="L288" s="115">
        <f t="shared" si="356"/>
        <v>12144.136969938285</v>
      </c>
    </row>
    <row r="289" spans="1:12" hidden="1" x14ac:dyDescent="0.25">
      <c r="A289" s="49">
        <v>322</v>
      </c>
      <c r="B289" s="50" t="s">
        <v>92</v>
      </c>
      <c r="C289" s="106">
        <f>SUM(C290:C291)</f>
        <v>516.20000000000005</v>
      </c>
      <c r="D289" s="106">
        <f t="shared" ref="D289:G289" si="357">SUM(D290:D291)</f>
        <v>68.511513703629973</v>
      </c>
      <c r="E289" s="106">
        <f t="shared" si="357"/>
        <v>7000</v>
      </c>
      <c r="F289" s="106">
        <f t="shared" si="357"/>
        <v>929.05965890238235</v>
      </c>
      <c r="G289" s="106">
        <f t="shared" si="357"/>
        <v>7000</v>
      </c>
      <c r="H289" s="106">
        <f t="shared" ref="H289:L289" si="358">SUM(H290:H291)</f>
        <v>929.05965890238235</v>
      </c>
      <c r="I289" s="106">
        <f t="shared" si="358"/>
        <v>0</v>
      </c>
      <c r="J289" s="106">
        <f t="shared" si="358"/>
        <v>929.05965890238235</v>
      </c>
      <c r="K289" s="106">
        <f t="shared" si="358"/>
        <v>0</v>
      </c>
      <c r="L289" s="106">
        <f t="shared" si="358"/>
        <v>929.05965890238235</v>
      </c>
    </row>
    <row r="290" spans="1:12" hidden="1" x14ac:dyDescent="0.25">
      <c r="A290" s="51">
        <v>3221</v>
      </c>
      <c r="B290" s="44" t="s">
        <v>104</v>
      </c>
      <c r="C290" s="107">
        <v>516.20000000000005</v>
      </c>
      <c r="D290" s="107">
        <f t="shared" ref="D290:D291" si="359">C290/7.5345</f>
        <v>68.511513703629973</v>
      </c>
      <c r="E290" s="108">
        <v>2000</v>
      </c>
      <c r="F290" s="107">
        <f t="shared" ref="F290:F291" si="360">E290/7.5345</f>
        <v>265.44561682925212</v>
      </c>
      <c r="G290" s="107">
        <v>2000</v>
      </c>
      <c r="H290" s="108">
        <f t="shared" ref="H290:H291" si="361">G290/7.5345</f>
        <v>265.44561682925212</v>
      </c>
      <c r="I290" s="108">
        <v>0</v>
      </c>
      <c r="J290" s="109">
        <f>H290+I290</f>
        <v>265.44561682925212</v>
      </c>
      <c r="K290" s="109">
        <v>0</v>
      </c>
      <c r="L290" s="109">
        <f t="shared" ref="L290:L291" si="362">J290+K290</f>
        <v>265.44561682925212</v>
      </c>
    </row>
    <row r="291" spans="1:12" hidden="1" x14ac:dyDescent="0.25">
      <c r="A291" s="51">
        <v>3225</v>
      </c>
      <c r="B291" s="44" t="s">
        <v>106</v>
      </c>
      <c r="C291" s="107">
        <v>0</v>
      </c>
      <c r="D291" s="107">
        <f t="shared" si="359"/>
        <v>0</v>
      </c>
      <c r="E291" s="108">
        <v>5000</v>
      </c>
      <c r="F291" s="107">
        <f t="shared" si="360"/>
        <v>663.61404207313024</v>
      </c>
      <c r="G291" s="107">
        <v>5000</v>
      </c>
      <c r="H291" s="108">
        <f t="shared" si="361"/>
        <v>663.61404207313024</v>
      </c>
      <c r="I291" s="108">
        <v>0</v>
      </c>
      <c r="J291" s="109">
        <f>H291+I291</f>
        <v>663.61404207313024</v>
      </c>
      <c r="K291" s="109">
        <v>0</v>
      </c>
      <c r="L291" s="109">
        <f t="shared" si="362"/>
        <v>663.61404207313024</v>
      </c>
    </row>
    <row r="292" spans="1:12" hidden="1" x14ac:dyDescent="0.25">
      <c r="A292" s="49">
        <v>323</v>
      </c>
      <c r="B292" s="50" t="s">
        <v>108</v>
      </c>
      <c r="C292" s="106">
        <f>SUM(C293:C296)</f>
        <v>11390</v>
      </c>
      <c r="D292" s="106">
        <f t="shared" ref="D292:G292" si="363">SUM(D293:D296)</f>
        <v>1511.7127878425906</v>
      </c>
      <c r="E292" s="106">
        <f t="shared" si="363"/>
        <v>14500</v>
      </c>
      <c r="F292" s="106">
        <f t="shared" si="363"/>
        <v>1924.4807220120776</v>
      </c>
      <c r="G292" s="106">
        <f t="shared" si="363"/>
        <v>14500</v>
      </c>
      <c r="H292" s="106">
        <f t="shared" ref="H292:L292" si="364">SUM(H293:H296)</f>
        <v>1924.4807220120776</v>
      </c>
      <c r="I292" s="106">
        <f t="shared" si="364"/>
        <v>0</v>
      </c>
      <c r="J292" s="106">
        <f t="shared" si="364"/>
        <v>1924.4807220120776</v>
      </c>
      <c r="K292" s="106">
        <f t="shared" si="364"/>
        <v>0</v>
      </c>
      <c r="L292" s="106">
        <f t="shared" si="364"/>
        <v>1924.4807220120776</v>
      </c>
    </row>
    <row r="293" spans="1:12" hidden="1" x14ac:dyDescent="0.25">
      <c r="A293" s="51">
        <v>3231</v>
      </c>
      <c r="B293" s="44" t="s">
        <v>109</v>
      </c>
      <c r="C293" s="107">
        <v>0</v>
      </c>
      <c r="D293" s="107">
        <f t="shared" ref="D293:D296" si="365">C293/7.5345</f>
        <v>0</v>
      </c>
      <c r="E293" s="108">
        <v>500</v>
      </c>
      <c r="F293" s="107">
        <f t="shared" ref="F293:F296" si="366">E293/7.5345</f>
        <v>66.361404207313029</v>
      </c>
      <c r="G293" s="107">
        <v>500</v>
      </c>
      <c r="H293" s="108">
        <f t="shared" ref="H293:H296" si="367">G293/7.5345</f>
        <v>66.361404207313029</v>
      </c>
      <c r="I293" s="108">
        <v>0</v>
      </c>
      <c r="J293" s="109">
        <f>H293+I293</f>
        <v>66.361404207313029</v>
      </c>
      <c r="K293" s="109">
        <v>0</v>
      </c>
      <c r="L293" s="109">
        <f t="shared" ref="L293:L296" si="368">J293+K293</f>
        <v>66.361404207313029</v>
      </c>
    </row>
    <row r="294" spans="1:12" hidden="1" x14ac:dyDescent="0.25">
      <c r="A294" s="51">
        <v>3232</v>
      </c>
      <c r="B294" s="44" t="s">
        <v>126</v>
      </c>
      <c r="C294" s="107">
        <v>0</v>
      </c>
      <c r="D294" s="107">
        <f t="shared" si="365"/>
        <v>0</v>
      </c>
      <c r="E294" s="108">
        <v>5000</v>
      </c>
      <c r="F294" s="107">
        <f t="shared" si="366"/>
        <v>663.61404207313024</v>
      </c>
      <c r="G294" s="107">
        <v>5000</v>
      </c>
      <c r="H294" s="108">
        <f t="shared" si="367"/>
        <v>663.61404207313024</v>
      </c>
      <c r="I294" s="108">
        <v>0</v>
      </c>
      <c r="J294" s="109">
        <f>H294+I294</f>
        <v>663.61404207313024</v>
      </c>
      <c r="K294" s="109">
        <v>0</v>
      </c>
      <c r="L294" s="109">
        <f t="shared" si="368"/>
        <v>663.61404207313024</v>
      </c>
    </row>
    <row r="295" spans="1:12" hidden="1" x14ac:dyDescent="0.25">
      <c r="A295" s="51">
        <v>3236</v>
      </c>
      <c r="B295" s="44" t="s">
        <v>113</v>
      </c>
      <c r="C295" s="107">
        <v>11390</v>
      </c>
      <c r="D295" s="107">
        <f t="shared" si="365"/>
        <v>1511.7127878425906</v>
      </c>
      <c r="E295" s="108">
        <v>0</v>
      </c>
      <c r="F295" s="107">
        <f t="shared" si="366"/>
        <v>0</v>
      </c>
      <c r="G295" s="107">
        <v>0</v>
      </c>
      <c r="H295" s="108">
        <f t="shared" si="367"/>
        <v>0</v>
      </c>
      <c r="I295" s="108">
        <v>0</v>
      </c>
      <c r="J295" s="109">
        <f>H295+I295</f>
        <v>0</v>
      </c>
      <c r="K295" s="109">
        <v>0</v>
      </c>
      <c r="L295" s="109">
        <f t="shared" si="368"/>
        <v>0</v>
      </c>
    </row>
    <row r="296" spans="1:12" hidden="1" x14ac:dyDescent="0.25">
      <c r="A296" s="51">
        <v>3239</v>
      </c>
      <c r="B296" s="44" t="s">
        <v>116</v>
      </c>
      <c r="C296" s="107">
        <v>0</v>
      </c>
      <c r="D296" s="107">
        <f t="shared" si="365"/>
        <v>0</v>
      </c>
      <c r="E296" s="108">
        <v>9000</v>
      </c>
      <c r="F296" s="107">
        <f t="shared" si="366"/>
        <v>1194.5052757316344</v>
      </c>
      <c r="G296" s="107">
        <v>9000</v>
      </c>
      <c r="H296" s="108">
        <f t="shared" si="367"/>
        <v>1194.5052757316344</v>
      </c>
      <c r="I296" s="108">
        <v>0</v>
      </c>
      <c r="J296" s="109">
        <f>H296+I296</f>
        <v>1194.5052757316344</v>
      </c>
      <c r="K296" s="109">
        <v>0</v>
      </c>
      <c r="L296" s="109">
        <f t="shared" si="368"/>
        <v>1194.5052757316344</v>
      </c>
    </row>
    <row r="297" spans="1:12" ht="26.25" hidden="1" x14ac:dyDescent="0.25">
      <c r="A297" s="49">
        <v>329</v>
      </c>
      <c r="B297" s="50" t="s">
        <v>117</v>
      </c>
      <c r="C297" s="106">
        <f>C298</f>
        <v>201584.78</v>
      </c>
      <c r="D297" s="106">
        <f t="shared" ref="D297:G297" si="369">D298</f>
        <v>26754.898135244541</v>
      </c>
      <c r="E297" s="106">
        <f t="shared" si="369"/>
        <v>70000</v>
      </c>
      <c r="F297" s="106">
        <f t="shared" si="369"/>
        <v>9290.596589023824</v>
      </c>
      <c r="G297" s="106">
        <f t="shared" si="369"/>
        <v>70000</v>
      </c>
      <c r="H297" s="106">
        <f t="shared" ref="H297:L297" si="370">H298</f>
        <v>9290.596589023824</v>
      </c>
      <c r="I297" s="106">
        <f t="shared" si="370"/>
        <v>0</v>
      </c>
      <c r="J297" s="106">
        <f t="shared" si="370"/>
        <v>9290.596589023824</v>
      </c>
      <c r="K297" s="106">
        <f t="shared" si="370"/>
        <v>0</v>
      </c>
      <c r="L297" s="106">
        <f t="shared" si="370"/>
        <v>9290.596589023824</v>
      </c>
    </row>
    <row r="298" spans="1:12" ht="26.25" hidden="1" x14ac:dyDescent="0.25">
      <c r="A298" s="51">
        <v>3299</v>
      </c>
      <c r="B298" s="44" t="s">
        <v>117</v>
      </c>
      <c r="C298" s="107">
        <v>201584.78</v>
      </c>
      <c r="D298" s="107">
        <f>C298/7.5345</f>
        <v>26754.898135244541</v>
      </c>
      <c r="E298" s="108">
        <v>70000</v>
      </c>
      <c r="F298" s="107">
        <f>E298/7.5345</f>
        <v>9290.596589023824</v>
      </c>
      <c r="G298" s="107">
        <v>70000</v>
      </c>
      <c r="H298" s="108">
        <f>G298/7.5345</f>
        <v>9290.596589023824</v>
      </c>
      <c r="I298" s="108">
        <v>0</v>
      </c>
      <c r="J298" s="109">
        <f>H298+I298</f>
        <v>9290.596589023824</v>
      </c>
      <c r="K298" s="109">
        <v>0</v>
      </c>
      <c r="L298" s="109">
        <f>J298+K298</f>
        <v>9290.596589023824</v>
      </c>
    </row>
    <row r="299" spans="1:12" x14ac:dyDescent="0.25">
      <c r="A299" s="76" t="s">
        <v>63</v>
      </c>
      <c r="B299" s="75" t="s">
        <v>64</v>
      </c>
      <c r="C299" s="113">
        <f>C300</f>
        <v>0</v>
      </c>
      <c r="D299" s="113">
        <f t="shared" ref="D299:G302" si="371">D300</f>
        <v>0</v>
      </c>
      <c r="E299" s="113">
        <f t="shared" si="371"/>
        <v>0</v>
      </c>
      <c r="F299" s="113">
        <f t="shared" si="371"/>
        <v>0</v>
      </c>
      <c r="G299" s="113">
        <f t="shared" si="371"/>
        <v>0</v>
      </c>
      <c r="H299" s="113">
        <f t="shared" ref="H299:L302" si="372">H300</f>
        <v>0</v>
      </c>
      <c r="I299" s="113">
        <f t="shared" si="372"/>
        <v>0</v>
      </c>
      <c r="J299" s="113">
        <f t="shared" si="372"/>
        <v>0</v>
      </c>
      <c r="K299" s="113">
        <f t="shared" si="372"/>
        <v>0</v>
      </c>
      <c r="L299" s="113">
        <f t="shared" si="372"/>
        <v>0</v>
      </c>
    </row>
    <row r="300" spans="1:12" x14ac:dyDescent="0.25">
      <c r="A300" s="45">
        <v>3</v>
      </c>
      <c r="B300" s="57" t="s">
        <v>21</v>
      </c>
      <c r="C300" s="114">
        <f>C301</f>
        <v>0</v>
      </c>
      <c r="D300" s="114">
        <f t="shared" si="371"/>
        <v>0</v>
      </c>
      <c r="E300" s="114">
        <f t="shared" si="371"/>
        <v>0</v>
      </c>
      <c r="F300" s="114">
        <f t="shared" si="371"/>
        <v>0</v>
      </c>
      <c r="G300" s="114">
        <f t="shared" si="371"/>
        <v>0</v>
      </c>
      <c r="H300" s="114">
        <f t="shared" si="372"/>
        <v>0</v>
      </c>
      <c r="I300" s="114">
        <f t="shared" si="372"/>
        <v>0</v>
      </c>
      <c r="J300" s="114">
        <f t="shared" si="372"/>
        <v>0</v>
      </c>
      <c r="K300" s="114">
        <f t="shared" si="372"/>
        <v>0</v>
      </c>
      <c r="L300" s="114">
        <f t="shared" si="372"/>
        <v>0</v>
      </c>
    </row>
    <row r="301" spans="1:12" x14ac:dyDescent="0.25">
      <c r="A301" s="47">
        <v>32</v>
      </c>
      <c r="B301" s="48" t="s">
        <v>36</v>
      </c>
      <c r="C301" s="115">
        <f>C302</f>
        <v>0</v>
      </c>
      <c r="D301" s="115">
        <f t="shared" si="371"/>
        <v>0</v>
      </c>
      <c r="E301" s="115">
        <f t="shared" si="371"/>
        <v>0</v>
      </c>
      <c r="F301" s="115">
        <f t="shared" si="371"/>
        <v>0</v>
      </c>
      <c r="G301" s="115">
        <f t="shared" si="371"/>
        <v>0</v>
      </c>
      <c r="H301" s="115">
        <f t="shared" si="372"/>
        <v>0</v>
      </c>
      <c r="I301" s="115">
        <f t="shared" si="372"/>
        <v>0</v>
      </c>
      <c r="J301" s="115">
        <f t="shared" si="372"/>
        <v>0</v>
      </c>
      <c r="K301" s="115">
        <f t="shared" si="372"/>
        <v>0</v>
      </c>
      <c r="L301" s="115">
        <f t="shared" si="372"/>
        <v>0</v>
      </c>
    </row>
    <row r="302" spans="1:12" ht="26.25" hidden="1" x14ac:dyDescent="0.25">
      <c r="A302" s="49">
        <v>329</v>
      </c>
      <c r="B302" s="50" t="s">
        <v>117</v>
      </c>
      <c r="C302" s="106">
        <f>C303</f>
        <v>0</v>
      </c>
      <c r="D302" s="106">
        <f t="shared" si="371"/>
        <v>0</v>
      </c>
      <c r="E302" s="106">
        <f t="shared" si="371"/>
        <v>0</v>
      </c>
      <c r="F302" s="106">
        <f t="shared" si="371"/>
        <v>0</v>
      </c>
      <c r="G302" s="106">
        <f t="shared" si="371"/>
        <v>0</v>
      </c>
      <c r="H302" s="106">
        <f t="shared" si="372"/>
        <v>0</v>
      </c>
      <c r="I302" s="106">
        <f t="shared" si="372"/>
        <v>0</v>
      </c>
      <c r="J302" s="106">
        <f t="shared" si="372"/>
        <v>0</v>
      </c>
      <c r="K302" s="106">
        <f t="shared" si="372"/>
        <v>0</v>
      </c>
      <c r="L302" s="106">
        <f t="shared" si="372"/>
        <v>0</v>
      </c>
    </row>
    <row r="303" spans="1:12" ht="26.25" hidden="1" x14ac:dyDescent="0.25">
      <c r="A303" s="51">
        <v>3299</v>
      </c>
      <c r="B303" s="44" t="s">
        <v>117</v>
      </c>
      <c r="C303" s="107">
        <v>0</v>
      </c>
      <c r="D303" s="107">
        <f>C303/7.5345</f>
        <v>0</v>
      </c>
      <c r="E303" s="108">
        <v>0</v>
      </c>
      <c r="F303" s="107">
        <f>E303/7.5345</f>
        <v>0</v>
      </c>
      <c r="G303" s="107">
        <v>0</v>
      </c>
      <c r="H303" s="108">
        <f>G303/7.5345</f>
        <v>0</v>
      </c>
      <c r="I303" s="108">
        <v>0</v>
      </c>
      <c r="J303" s="109">
        <v>0</v>
      </c>
      <c r="K303" s="109">
        <v>0</v>
      </c>
      <c r="L303" s="109">
        <f>J303+K303</f>
        <v>0</v>
      </c>
    </row>
    <row r="304" spans="1:12" ht="26.25" x14ac:dyDescent="0.25">
      <c r="A304" s="52" t="s">
        <v>170</v>
      </c>
      <c r="B304" s="65" t="s">
        <v>171</v>
      </c>
      <c r="C304" s="112">
        <f>C305</f>
        <v>12625320.1</v>
      </c>
      <c r="D304" s="112">
        <f t="shared" ref="D304:G305" si="373">D305</f>
        <v>1675667.9408056275</v>
      </c>
      <c r="E304" s="112">
        <f t="shared" si="373"/>
        <v>14579500</v>
      </c>
      <c r="F304" s="112">
        <f t="shared" si="373"/>
        <v>1935032.1852810404</v>
      </c>
      <c r="G304" s="112">
        <f t="shared" si="373"/>
        <v>15229750</v>
      </c>
      <c r="H304" s="112">
        <v>2021335.19</v>
      </c>
      <c r="I304" s="112">
        <f t="shared" ref="I304" si="374">I305</f>
        <v>0</v>
      </c>
      <c r="J304" s="112">
        <v>2021335.19</v>
      </c>
      <c r="K304" s="112">
        <f>K305</f>
        <v>0</v>
      </c>
      <c r="L304" s="112">
        <f>L305</f>
        <v>2021335.1914526508</v>
      </c>
    </row>
    <row r="305" spans="1:12" x14ac:dyDescent="0.25">
      <c r="A305" s="76" t="s">
        <v>55</v>
      </c>
      <c r="B305" s="75" t="s">
        <v>65</v>
      </c>
      <c r="C305" s="113">
        <f>C306</f>
        <v>12625320.1</v>
      </c>
      <c r="D305" s="113">
        <f t="shared" si="373"/>
        <v>1675667.9408056275</v>
      </c>
      <c r="E305" s="113">
        <f t="shared" si="373"/>
        <v>14579500</v>
      </c>
      <c r="F305" s="113">
        <f t="shared" si="373"/>
        <v>1935032.1852810404</v>
      </c>
      <c r="G305" s="113">
        <f t="shared" si="373"/>
        <v>15229750</v>
      </c>
      <c r="H305" s="113">
        <f t="shared" ref="H305:L305" si="375">H306</f>
        <v>2021335.1914526508</v>
      </c>
      <c r="I305" s="113">
        <f t="shared" si="375"/>
        <v>0</v>
      </c>
      <c r="J305" s="113">
        <f t="shared" si="375"/>
        <v>2021335.1914526508</v>
      </c>
      <c r="K305" s="113">
        <f t="shared" si="375"/>
        <v>0</v>
      </c>
      <c r="L305" s="113">
        <f t="shared" si="375"/>
        <v>2021335.1914526508</v>
      </c>
    </row>
    <row r="306" spans="1:12" x14ac:dyDescent="0.25">
      <c r="A306" s="45">
        <v>3</v>
      </c>
      <c r="B306" s="46" t="s">
        <v>21</v>
      </c>
      <c r="C306" s="114">
        <f>C307+C316</f>
        <v>12625320.1</v>
      </c>
      <c r="D306" s="114">
        <f t="shared" ref="D306:G306" si="376">D307+D316</f>
        <v>1675667.9408056275</v>
      </c>
      <c r="E306" s="114">
        <f t="shared" si="376"/>
        <v>14579500</v>
      </c>
      <c r="F306" s="114">
        <f t="shared" si="376"/>
        <v>1935032.1852810404</v>
      </c>
      <c r="G306" s="114">
        <f t="shared" si="376"/>
        <v>15229750</v>
      </c>
      <c r="H306" s="114">
        <f t="shared" ref="H306:L306" si="377">H307+H316</f>
        <v>2021335.1914526508</v>
      </c>
      <c r="I306" s="114">
        <f t="shared" si="377"/>
        <v>0</v>
      </c>
      <c r="J306" s="114">
        <f t="shared" si="377"/>
        <v>2021335.1914526508</v>
      </c>
      <c r="K306" s="114">
        <f t="shared" si="377"/>
        <v>0</v>
      </c>
      <c r="L306" s="114">
        <f t="shared" si="377"/>
        <v>2021335.1914526508</v>
      </c>
    </row>
    <row r="307" spans="1:12" x14ac:dyDescent="0.25">
      <c r="A307" s="47">
        <v>31</v>
      </c>
      <c r="B307" s="48" t="s">
        <v>24</v>
      </c>
      <c r="C307" s="115">
        <f>C308+C312+C314</f>
        <v>12269567.91</v>
      </c>
      <c r="D307" s="115">
        <f t="shared" ref="D307:G307" si="378">D308+D312+D314</f>
        <v>1628451.5110491738</v>
      </c>
      <c r="E307" s="115">
        <f t="shared" si="378"/>
        <v>14145000</v>
      </c>
      <c r="F307" s="115">
        <f t="shared" si="378"/>
        <v>1877364.1250248854</v>
      </c>
      <c r="G307" s="115">
        <f t="shared" si="378"/>
        <v>14792250</v>
      </c>
      <c r="H307" s="115">
        <f t="shared" ref="H307:L307" si="379">H308+H312+H314</f>
        <v>1963268.962771252</v>
      </c>
      <c r="I307" s="115">
        <f t="shared" si="379"/>
        <v>0</v>
      </c>
      <c r="J307" s="115">
        <f t="shared" si="379"/>
        <v>1963268.962771252</v>
      </c>
      <c r="K307" s="115">
        <f t="shared" si="379"/>
        <v>0</v>
      </c>
      <c r="L307" s="115">
        <f t="shared" si="379"/>
        <v>1963268.962771252</v>
      </c>
    </row>
    <row r="308" spans="1:12" hidden="1" x14ac:dyDescent="0.25">
      <c r="A308" s="49">
        <v>311</v>
      </c>
      <c r="B308" s="50" t="s">
        <v>148</v>
      </c>
      <c r="C308" s="106">
        <f>SUM(C309:C311)</f>
        <v>10203312.77</v>
      </c>
      <c r="D308" s="106">
        <f t="shared" ref="D308:G308" si="380">SUM(D309:D311)</f>
        <v>1354212.3259672173</v>
      </c>
      <c r="E308" s="106">
        <f t="shared" si="380"/>
        <v>11795000</v>
      </c>
      <c r="F308" s="106">
        <f t="shared" si="380"/>
        <v>1565465.525250514</v>
      </c>
      <c r="G308" s="106">
        <f t="shared" si="380"/>
        <v>12420000</v>
      </c>
      <c r="H308" s="106">
        <f t="shared" ref="H308:L308" si="381">SUM(H309:H311)</f>
        <v>1648417.2805096554</v>
      </c>
      <c r="I308" s="106">
        <f t="shared" si="381"/>
        <v>0</v>
      </c>
      <c r="J308" s="106">
        <f t="shared" si="381"/>
        <v>1648417.2805096554</v>
      </c>
      <c r="K308" s="106">
        <f t="shared" si="381"/>
        <v>0</v>
      </c>
      <c r="L308" s="106">
        <f t="shared" si="381"/>
        <v>1648417.2805096554</v>
      </c>
    </row>
    <row r="309" spans="1:12" hidden="1" x14ac:dyDescent="0.25">
      <c r="A309" s="51">
        <v>3111</v>
      </c>
      <c r="B309" s="44" t="s">
        <v>149</v>
      </c>
      <c r="C309" s="107">
        <v>9598377.3200000003</v>
      </c>
      <c r="D309" s="107">
        <f t="shared" ref="D309:D311" si="382">C309/7.5345</f>
        <v>1273923.5941336518</v>
      </c>
      <c r="E309" s="108">
        <v>11185000</v>
      </c>
      <c r="F309" s="107">
        <f t="shared" ref="F309:F311" si="383">E309/7.5345</f>
        <v>1484504.6121175922</v>
      </c>
      <c r="G309" s="107">
        <v>11650000</v>
      </c>
      <c r="H309" s="108">
        <f t="shared" ref="H309:H311" si="384">G309/7.5345</f>
        <v>1546220.7180303934</v>
      </c>
      <c r="I309" s="108">
        <v>0</v>
      </c>
      <c r="J309" s="109">
        <f>H309+I309</f>
        <v>1546220.7180303934</v>
      </c>
      <c r="K309" s="109">
        <v>0</v>
      </c>
      <c r="L309" s="109">
        <f t="shared" ref="L309:L311" si="385">J309+K309</f>
        <v>1546220.7180303934</v>
      </c>
    </row>
    <row r="310" spans="1:12" hidden="1" x14ac:dyDescent="0.25">
      <c r="A310" s="51">
        <v>3113</v>
      </c>
      <c r="B310" s="44" t="s">
        <v>172</v>
      </c>
      <c r="C310" s="107">
        <v>234732.51</v>
      </c>
      <c r="D310" s="107">
        <f t="shared" si="382"/>
        <v>31154.357953414295</v>
      </c>
      <c r="E310" s="108">
        <v>200000</v>
      </c>
      <c r="F310" s="107">
        <f t="shared" si="383"/>
        <v>26544.56168292521</v>
      </c>
      <c r="G310" s="107">
        <v>350000</v>
      </c>
      <c r="H310" s="108">
        <f t="shared" si="384"/>
        <v>46452.982945119118</v>
      </c>
      <c r="I310" s="108">
        <v>0</v>
      </c>
      <c r="J310" s="109">
        <f>H310+I310</f>
        <v>46452.982945119118</v>
      </c>
      <c r="K310" s="109">
        <v>0</v>
      </c>
      <c r="L310" s="109">
        <f t="shared" si="385"/>
        <v>46452.982945119118</v>
      </c>
    </row>
    <row r="311" spans="1:12" hidden="1" x14ac:dyDescent="0.25">
      <c r="A311" s="51">
        <v>3114</v>
      </c>
      <c r="B311" s="44" t="s">
        <v>173</v>
      </c>
      <c r="C311" s="107">
        <v>370202.94</v>
      </c>
      <c r="D311" s="107">
        <f t="shared" si="382"/>
        <v>49134.373880151303</v>
      </c>
      <c r="E311" s="108">
        <v>410000</v>
      </c>
      <c r="F311" s="107">
        <f t="shared" si="383"/>
        <v>54416.351449996677</v>
      </c>
      <c r="G311" s="107">
        <v>420000</v>
      </c>
      <c r="H311" s="108">
        <f t="shared" si="384"/>
        <v>55743.57953414294</v>
      </c>
      <c r="I311" s="108">
        <v>0</v>
      </c>
      <c r="J311" s="109">
        <f>H311+I311</f>
        <v>55743.57953414294</v>
      </c>
      <c r="K311" s="109">
        <v>0</v>
      </c>
      <c r="L311" s="109">
        <f t="shared" si="385"/>
        <v>55743.57953414294</v>
      </c>
    </row>
    <row r="312" spans="1:12" hidden="1" x14ac:dyDescent="0.25">
      <c r="A312" s="49">
        <v>312</v>
      </c>
      <c r="B312" s="50" t="s">
        <v>150</v>
      </c>
      <c r="C312" s="106">
        <f>C313</f>
        <v>408226.48</v>
      </c>
      <c r="D312" s="106">
        <f t="shared" ref="D312:G312" si="386">D313</f>
        <v>54180.964894817167</v>
      </c>
      <c r="E312" s="106">
        <f t="shared" si="386"/>
        <v>450000</v>
      </c>
      <c r="F312" s="106">
        <f t="shared" si="386"/>
        <v>59725.263786581723</v>
      </c>
      <c r="G312" s="106">
        <f t="shared" si="386"/>
        <v>450000</v>
      </c>
      <c r="H312" s="106">
        <f t="shared" ref="H312:L312" si="387">H313</f>
        <v>59725.263786581723</v>
      </c>
      <c r="I312" s="106">
        <f t="shared" si="387"/>
        <v>0</v>
      </c>
      <c r="J312" s="106">
        <f t="shared" si="387"/>
        <v>59725.263786581723</v>
      </c>
      <c r="K312" s="106">
        <f t="shared" si="387"/>
        <v>0</v>
      </c>
      <c r="L312" s="106">
        <f t="shared" si="387"/>
        <v>59725.263786581723</v>
      </c>
    </row>
    <row r="313" spans="1:12" hidden="1" x14ac:dyDescent="0.25">
      <c r="A313" s="51">
        <v>3121</v>
      </c>
      <c r="B313" s="44" t="s">
        <v>150</v>
      </c>
      <c r="C313" s="107">
        <v>408226.48</v>
      </c>
      <c r="D313" s="107">
        <f>C313/7.5345</f>
        <v>54180.964894817167</v>
      </c>
      <c r="E313" s="108">
        <v>450000</v>
      </c>
      <c r="F313" s="107">
        <f>E313/7.5345</f>
        <v>59725.263786581723</v>
      </c>
      <c r="G313" s="107">
        <v>450000</v>
      </c>
      <c r="H313" s="108">
        <f>G313/7.5345</f>
        <v>59725.263786581723</v>
      </c>
      <c r="I313" s="108">
        <v>0</v>
      </c>
      <c r="J313" s="109">
        <f>H313+I313</f>
        <v>59725.263786581723</v>
      </c>
      <c r="K313" s="109">
        <v>0</v>
      </c>
      <c r="L313" s="109">
        <f>J313+K313</f>
        <v>59725.263786581723</v>
      </c>
    </row>
    <row r="314" spans="1:12" hidden="1" x14ac:dyDescent="0.25">
      <c r="A314" s="49">
        <v>313</v>
      </c>
      <c r="B314" s="50" t="s">
        <v>151</v>
      </c>
      <c r="C314" s="106">
        <f>C315</f>
        <v>1658028.66</v>
      </c>
      <c r="D314" s="106">
        <f t="shared" ref="D314:G314" si="388">D315</f>
        <v>220058.22018713914</v>
      </c>
      <c r="E314" s="106">
        <f t="shared" si="388"/>
        <v>1900000</v>
      </c>
      <c r="F314" s="106">
        <f t="shared" si="388"/>
        <v>252173.3359877895</v>
      </c>
      <c r="G314" s="106">
        <f t="shared" si="388"/>
        <v>1922250</v>
      </c>
      <c r="H314" s="106">
        <f t="shared" ref="H314:L314" si="389">H315</f>
        <v>255126.41847501491</v>
      </c>
      <c r="I314" s="106">
        <f t="shared" si="389"/>
        <v>0</v>
      </c>
      <c r="J314" s="106">
        <f t="shared" si="389"/>
        <v>255126.41847501491</v>
      </c>
      <c r="K314" s="106">
        <f t="shared" si="389"/>
        <v>0</v>
      </c>
      <c r="L314" s="106">
        <f t="shared" si="389"/>
        <v>255126.41847501491</v>
      </c>
    </row>
    <row r="315" spans="1:12" hidden="1" x14ac:dyDescent="0.25">
      <c r="A315" s="51">
        <v>3132</v>
      </c>
      <c r="B315" s="44" t="s">
        <v>152</v>
      </c>
      <c r="C315" s="107">
        <v>1658028.66</v>
      </c>
      <c r="D315" s="107">
        <f>C315/7.5345</f>
        <v>220058.22018713914</v>
      </c>
      <c r="E315" s="108">
        <v>1900000</v>
      </c>
      <c r="F315" s="107">
        <f>E315/7.5345</f>
        <v>252173.3359877895</v>
      </c>
      <c r="G315" s="107">
        <v>1922250</v>
      </c>
      <c r="H315" s="108">
        <f>G315/7.5345</f>
        <v>255126.41847501491</v>
      </c>
      <c r="I315" s="108">
        <v>0</v>
      </c>
      <c r="J315" s="109">
        <f>H315+I315</f>
        <v>255126.41847501491</v>
      </c>
      <c r="K315" s="109">
        <v>0</v>
      </c>
      <c r="L315" s="109">
        <f>J315+K315</f>
        <v>255126.41847501491</v>
      </c>
    </row>
    <row r="316" spans="1:12" x14ac:dyDescent="0.25">
      <c r="A316" s="47">
        <v>32</v>
      </c>
      <c r="B316" s="48" t="s">
        <v>36</v>
      </c>
      <c r="C316" s="115">
        <f>C317+C319</f>
        <v>355752.19</v>
      </c>
      <c r="D316" s="115">
        <f t="shared" ref="D316:G316" si="390">D317+D319</f>
        <v>47216.429756453646</v>
      </c>
      <c r="E316" s="115">
        <f t="shared" si="390"/>
        <v>434500</v>
      </c>
      <c r="F316" s="115">
        <f t="shared" si="390"/>
        <v>57668.060256155019</v>
      </c>
      <c r="G316" s="115">
        <f t="shared" si="390"/>
        <v>437500</v>
      </c>
      <c r="H316" s="115">
        <f t="shared" ref="H316:L316" si="391">H317+H319</f>
        <v>58066.228681398898</v>
      </c>
      <c r="I316" s="115">
        <f t="shared" si="391"/>
        <v>0</v>
      </c>
      <c r="J316" s="115">
        <f t="shared" si="391"/>
        <v>58066.228681398898</v>
      </c>
      <c r="K316" s="115">
        <f t="shared" si="391"/>
        <v>0</v>
      </c>
      <c r="L316" s="115">
        <f t="shared" si="391"/>
        <v>58066.228681398898</v>
      </c>
    </row>
    <row r="317" spans="1:12" hidden="1" x14ac:dyDescent="0.25">
      <c r="A317" s="49">
        <v>321</v>
      </c>
      <c r="B317" s="50" t="s">
        <v>100</v>
      </c>
      <c r="C317" s="106">
        <f>C318</f>
        <v>337127.19</v>
      </c>
      <c r="D317" s="106">
        <f t="shared" ref="D317:G317" si="392">D318</f>
        <v>44744.467449731237</v>
      </c>
      <c r="E317" s="106">
        <f t="shared" si="392"/>
        <v>413500</v>
      </c>
      <c r="F317" s="106">
        <f t="shared" si="392"/>
        <v>54880.881279447873</v>
      </c>
      <c r="G317" s="106">
        <f t="shared" si="392"/>
        <v>415000</v>
      </c>
      <c r="H317" s="106">
        <f t="shared" ref="H317:L317" si="393">H318</f>
        <v>55079.965492069809</v>
      </c>
      <c r="I317" s="106">
        <f t="shared" si="393"/>
        <v>0</v>
      </c>
      <c r="J317" s="106">
        <f t="shared" si="393"/>
        <v>55079.965492069809</v>
      </c>
      <c r="K317" s="106">
        <f t="shared" si="393"/>
        <v>0</v>
      </c>
      <c r="L317" s="106">
        <f t="shared" si="393"/>
        <v>55079.965492069809</v>
      </c>
    </row>
    <row r="318" spans="1:12" hidden="1" x14ac:dyDescent="0.25">
      <c r="A318" s="51">
        <v>3212</v>
      </c>
      <c r="B318" s="44" t="s">
        <v>153</v>
      </c>
      <c r="C318" s="107">
        <v>337127.19</v>
      </c>
      <c r="D318" s="107">
        <f>C318/7.5345</f>
        <v>44744.467449731237</v>
      </c>
      <c r="E318" s="108">
        <v>413500</v>
      </c>
      <c r="F318" s="107">
        <f>E318/7.5345</f>
        <v>54880.881279447873</v>
      </c>
      <c r="G318" s="107">
        <v>415000</v>
      </c>
      <c r="H318" s="108">
        <f>G318/7.5345</f>
        <v>55079.965492069809</v>
      </c>
      <c r="I318" s="108">
        <v>0</v>
      </c>
      <c r="J318" s="109">
        <f>H318+I318</f>
        <v>55079.965492069809</v>
      </c>
      <c r="K318" s="109">
        <v>0</v>
      </c>
      <c r="L318" s="109">
        <f>J318+K318</f>
        <v>55079.965492069809</v>
      </c>
    </row>
    <row r="319" spans="1:12" ht="26.25" hidden="1" x14ac:dyDescent="0.25">
      <c r="A319" s="49">
        <v>329</v>
      </c>
      <c r="B319" s="50" t="s">
        <v>117</v>
      </c>
      <c r="C319" s="106">
        <f>C320</f>
        <v>18625</v>
      </c>
      <c r="D319" s="106">
        <f t="shared" ref="D319:G319" si="394">D320</f>
        <v>2471.9623067224102</v>
      </c>
      <c r="E319" s="106">
        <f t="shared" si="394"/>
        <v>21000</v>
      </c>
      <c r="F319" s="106">
        <f t="shared" si="394"/>
        <v>2787.1789767071468</v>
      </c>
      <c r="G319" s="106">
        <f t="shared" si="394"/>
        <v>22500</v>
      </c>
      <c r="H319" s="106">
        <f t="shared" ref="H319:L319" si="395">H320</f>
        <v>2986.2631893290859</v>
      </c>
      <c r="I319" s="106">
        <f t="shared" si="395"/>
        <v>0</v>
      </c>
      <c r="J319" s="106">
        <f t="shared" si="395"/>
        <v>2986.2631893290859</v>
      </c>
      <c r="K319" s="106">
        <f t="shared" si="395"/>
        <v>0</v>
      </c>
      <c r="L319" s="106">
        <f t="shared" si="395"/>
        <v>2986.2631893290859</v>
      </c>
    </row>
    <row r="320" spans="1:12" hidden="1" x14ac:dyDescent="0.25">
      <c r="A320" s="51">
        <v>3295</v>
      </c>
      <c r="B320" s="44" t="s">
        <v>121</v>
      </c>
      <c r="C320" s="107">
        <v>18625</v>
      </c>
      <c r="D320" s="107">
        <f>C320/7.5345</f>
        <v>2471.9623067224102</v>
      </c>
      <c r="E320" s="108">
        <v>21000</v>
      </c>
      <c r="F320" s="107">
        <f>E320/7.5345</f>
        <v>2787.1789767071468</v>
      </c>
      <c r="G320" s="107">
        <v>22500</v>
      </c>
      <c r="H320" s="108">
        <f>G320/7.5345</f>
        <v>2986.2631893290859</v>
      </c>
      <c r="I320" s="108">
        <v>0</v>
      </c>
      <c r="J320" s="109">
        <f>H320+I320</f>
        <v>2986.2631893290859</v>
      </c>
      <c r="K320" s="109">
        <v>0</v>
      </c>
      <c r="L320" s="109">
        <f>J320+K320</f>
        <v>2986.2631893290859</v>
      </c>
    </row>
    <row r="321" spans="1:12" ht="15" customHeight="1" x14ac:dyDescent="0.25">
      <c r="A321" s="68" t="s">
        <v>164</v>
      </c>
      <c r="B321" s="77" t="s">
        <v>130</v>
      </c>
      <c r="C321" s="112">
        <f>C322</f>
        <v>454.84</v>
      </c>
      <c r="D321" s="112">
        <f t="shared" ref="D321:G325" si="396">D322</f>
        <v>60.367642179308504</v>
      </c>
      <c r="E321" s="112">
        <f t="shared" si="396"/>
        <v>2000</v>
      </c>
      <c r="F321" s="112">
        <f t="shared" si="396"/>
        <v>265.44561682925212</v>
      </c>
      <c r="G321" s="112">
        <f t="shared" si="396"/>
        <v>4000</v>
      </c>
      <c r="H321" s="112">
        <v>530.89</v>
      </c>
      <c r="I321" s="112">
        <f t="shared" ref="H321:L325" si="397">I322</f>
        <v>0</v>
      </c>
      <c r="J321" s="112">
        <v>530.89</v>
      </c>
      <c r="K321" s="112">
        <f>K322</f>
        <v>0</v>
      </c>
      <c r="L321" s="112">
        <f>L322</f>
        <v>530.89123365850423</v>
      </c>
    </row>
    <row r="322" spans="1:12" x14ac:dyDescent="0.25">
      <c r="A322" s="79" t="s">
        <v>55</v>
      </c>
      <c r="B322" s="80" t="s">
        <v>65</v>
      </c>
      <c r="C322" s="113">
        <f>C323</f>
        <v>454.84</v>
      </c>
      <c r="D322" s="113">
        <f t="shared" si="396"/>
        <v>60.367642179308504</v>
      </c>
      <c r="E322" s="113">
        <f t="shared" si="396"/>
        <v>2000</v>
      </c>
      <c r="F322" s="113">
        <f t="shared" si="396"/>
        <v>265.44561682925212</v>
      </c>
      <c r="G322" s="113">
        <f t="shared" si="396"/>
        <v>4000</v>
      </c>
      <c r="H322" s="113">
        <f t="shared" si="397"/>
        <v>530.89123365850423</v>
      </c>
      <c r="I322" s="113">
        <f t="shared" si="397"/>
        <v>0</v>
      </c>
      <c r="J322" s="113">
        <f t="shared" si="397"/>
        <v>530.89123365850423</v>
      </c>
      <c r="K322" s="113">
        <f t="shared" si="397"/>
        <v>0</v>
      </c>
      <c r="L322" s="113">
        <f t="shared" si="397"/>
        <v>530.89123365850423</v>
      </c>
    </row>
    <row r="323" spans="1:12" ht="30" customHeight="1" x14ac:dyDescent="0.25">
      <c r="A323" s="45">
        <v>3</v>
      </c>
      <c r="B323" s="57" t="s">
        <v>21</v>
      </c>
      <c r="C323" s="114">
        <f>C324</f>
        <v>454.84</v>
      </c>
      <c r="D323" s="114">
        <f t="shared" si="396"/>
        <v>60.367642179308504</v>
      </c>
      <c r="E323" s="114">
        <f t="shared" si="396"/>
        <v>2000</v>
      </c>
      <c r="F323" s="114">
        <f t="shared" si="396"/>
        <v>265.44561682925212</v>
      </c>
      <c r="G323" s="114">
        <f t="shared" si="396"/>
        <v>4000</v>
      </c>
      <c r="H323" s="114">
        <f t="shared" si="397"/>
        <v>530.89123365850423</v>
      </c>
      <c r="I323" s="114">
        <f t="shared" si="397"/>
        <v>0</v>
      </c>
      <c r="J323" s="114">
        <f t="shared" si="397"/>
        <v>530.89123365850423</v>
      </c>
      <c r="K323" s="114">
        <f t="shared" si="397"/>
        <v>0</v>
      </c>
      <c r="L323" s="114">
        <f t="shared" si="397"/>
        <v>530.89123365850423</v>
      </c>
    </row>
    <row r="324" spans="1:12" ht="15" customHeight="1" x14ac:dyDescent="0.25">
      <c r="A324" s="55">
        <v>32</v>
      </c>
      <c r="B324" s="42" t="s">
        <v>36</v>
      </c>
      <c r="C324" s="115">
        <f>C325</f>
        <v>454.84</v>
      </c>
      <c r="D324" s="115">
        <f t="shared" si="396"/>
        <v>60.367642179308504</v>
      </c>
      <c r="E324" s="115">
        <f t="shared" si="396"/>
        <v>2000</v>
      </c>
      <c r="F324" s="115">
        <f t="shared" si="396"/>
        <v>265.44561682925212</v>
      </c>
      <c r="G324" s="115">
        <f t="shared" si="396"/>
        <v>4000</v>
      </c>
      <c r="H324" s="115">
        <f t="shared" si="397"/>
        <v>530.89123365850423</v>
      </c>
      <c r="I324" s="115">
        <f t="shared" si="397"/>
        <v>0</v>
      </c>
      <c r="J324" s="115">
        <f t="shared" si="397"/>
        <v>530.89123365850423</v>
      </c>
      <c r="K324" s="115">
        <f t="shared" si="397"/>
        <v>0</v>
      </c>
      <c r="L324" s="115">
        <f t="shared" si="397"/>
        <v>530.89123365850423</v>
      </c>
    </row>
    <row r="325" spans="1:12" ht="26.25" hidden="1" x14ac:dyDescent="0.25">
      <c r="A325" s="49">
        <v>329</v>
      </c>
      <c r="B325" s="50" t="s">
        <v>117</v>
      </c>
      <c r="C325" s="106">
        <f>C326</f>
        <v>454.84</v>
      </c>
      <c r="D325" s="106">
        <f t="shared" si="396"/>
        <v>60.367642179308504</v>
      </c>
      <c r="E325" s="106">
        <f t="shared" si="396"/>
        <v>2000</v>
      </c>
      <c r="F325" s="106">
        <f t="shared" si="396"/>
        <v>265.44561682925212</v>
      </c>
      <c r="G325" s="106">
        <f t="shared" si="396"/>
        <v>4000</v>
      </c>
      <c r="H325" s="106">
        <f t="shared" si="397"/>
        <v>530.89123365850423</v>
      </c>
      <c r="I325" s="106">
        <f t="shared" si="397"/>
        <v>0</v>
      </c>
      <c r="J325" s="106">
        <f t="shared" si="397"/>
        <v>530.89123365850423</v>
      </c>
      <c r="K325" s="106">
        <f t="shared" si="397"/>
        <v>0</v>
      </c>
      <c r="L325" s="106">
        <f t="shared" si="397"/>
        <v>530.89123365850423</v>
      </c>
    </row>
    <row r="326" spans="1:12" ht="26.25" hidden="1" x14ac:dyDescent="0.25">
      <c r="A326" s="51">
        <v>3299</v>
      </c>
      <c r="B326" s="44" t="s">
        <v>117</v>
      </c>
      <c r="C326" s="107">
        <v>454.84</v>
      </c>
      <c r="D326" s="107">
        <f>C326/7.5345</f>
        <v>60.367642179308504</v>
      </c>
      <c r="E326" s="108">
        <v>2000</v>
      </c>
      <c r="F326" s="107">
        <f>E326/7.5345</f>
        <v>265.44561682925212</v>
      </c>
      <c r="G326" s="107">
        <v>4000</v>
      </c>
      <c r="H326" s="108">
        <f>G326/7.5345</f>
        <v>530.89123365850423</v>
      </c>
      <c r="I326" s="108">
        <v>0</v>
      </c>
      <c r="J326" s="109">
        <f>H326+I326</f>
        <v>530.89123365850423</v>
      </c>
      <c r="K326" s="109">
        <v>0</v>
      </c>
      <c r="L326" s="109">
        <f>J326+K326</f>
        <v>530.89123365850423</v>
      </c>
    </row>
    <row r="327" spans="1:12" ht="15" customHeight="1" x14ac:dyDescent="0.25">
      <c r="A327" s="60" t="s">
        <v>145</v>
      </c>
      <c r="B327" s="78" t="s">
        <v>144</v>
      </c>
      <c r="C327" s="112">
        <f>C328+C333</f>
        <v>0</v>
      </c>
      <c r="D327" s="112">
        <f t="shared" ref="D327:G327" si="398">D328+D333</f>
        <v>0</v>
      </c>
      <c r="E327" s="112">
        <f t="shared" si="398"/>
        <v>500</v>
      </c>
      <c r="F327" s="112">
        <f t="shared" si="398"/>
        <v>66.361404207313029</v>
      </c>
      <c r="G327" s="112">
        <f t="shared" si="398"/>
        <v>2500</v>
      </c>
      <c r="H327" s="112">
        <v>331.81</v>
      </c>
      <c r="I327" s="112">
        <f t="shared" ref="I327:L327" si="399">I328+I333</f>
        <v>0</v>
      </c>
      <c r="J327" s="112">
        <f t="shared" si="399"/>
        <v>331.80702103656517</v>
      </c>
      <c r="K327" s="112">
        <f t="shared" si="399"/>
        <v>0</v>
      </c>
      <c r="L327" s="112">
        <f t="shared" si="399"/>
        <v>331.80702103656517</v>
      </c>
    </row>
    <row r="328" spans="1:12" x14ac:dyDescent="0.25">
      <c r="A328" s="81" t="s">
        <v>59</v>
      </c>
      <c r="B328" s="82" t="s">
        <v>40</v>
      </c>
      <c r="C328" s="113">
        <f>C329</f>
        <v>0</v>
      </c>
      <c r="D328" s="113">
        <f t="shared" ref="D328:G331" si="400">D329</f>
        <v>0</v>
      </c>
      <c r="E328" s="113">
        <f t="shared" si="400"/>
        <v>500</v>
      </c>
      <c r="F328" s="113">
        <f t="shared" si="400"/>
        <v>66.361404207313029</v>
      </c>
      <c r="G328" s="113">
        <f t="shared" si="400"/>
        <v>500</v>
      </c>
      <c r="H328" s="113">
        <f t="shared" ref="H328:L331" si="401">H329</f>
        <v>66.361404207313029</v>
      </c>
      <c r="I328" s="113">
        <f t="shared" si="401"/>
        <v>0</v>
      </c>
      <c r="J328" s="113">
        <f t="shared" si="401"/>
        <v>66.361404207313029</v>
      </c>
      <c r="K328" s="113">
        <f t="shared" si="401"/>
        <v>0</v>
      </c>
      <c r="L328" s="113">
        <f t="shared" si="401"/>
        <v>66.361404207313029</v>
      </c>
    </row>
    <row r="329" spans="1:12" x14ac:dyDescent="0.25">
      <c r="A329" s="54">
        <v>3</v>
      </c>
      <c r="B329" s="41" t="s">
        <v>21</v>
      </c>
      <c r="C329" s="114">
        <f>C330</f>
        <v>0</v>
      </c>
      <c r="D329" s="114">
        <f t="shared" si="400"/>
        <v>0</v>
      </c>
      <c r="E329" s="114">
        <f t="shared" si="400"/>
        <v>500</v>
      </c>
      <c r="F329" s="114">
        <f t="shared" si="400"/>
        <v>66.361404207313029</v>
      </c>
      <c r="G329" s="114">
        <f t="shared" si="400"/>
        <v>500</v>
      </c>
      <c r="H329" s="114">
        <f t="shared" si="401"/>
        <v>66.361404207313029</v>
      </c>
      <c r="I329" s="114">
        <f t="shared" si="401"/>
        <v>0</v>
      </c>
      <c r="J329" s="114">
        <f t="shared" si="401"/>
        <v>66.361404207313029</v>
      </c>
      <c r="K329" s="114">
        <f t="shared" si="401"/>
        <v>0</v>
      </c>
      <c r="L329" s="114">
        <f t="shared" si="401"/>
        <v>66.361404207313029</v>
      </c>
    </row>
    <row r="330" spans="1:12" x14ac:dyDescent="0.25">
      <c r="A330" s="55">
        <v>32</v>
      </c>
      <c r="B330" s="42" t="s">
        <v>36</v>
      </c>
      <c r="C330" s="115">
        <f>C331</f>
        <v>0</v>
      </c>
      <c r="D330" s="115">
        <f t="shared" si="400"/>
        <v>0</v>
      </c>
      <c r="E330" s="115">
        <f t="shared" si="400"/>
        <v>500</v>
      </c>
      <c r="F330" s="115">
        <f t="shared" si="400"/>
        <v>66.361404207313029</v>
      </c>
      <c r="G330" s="115">
        <f t="shared" si="400"/>
        <v>500</v>
      </c>
      <c r="H330" s="115">
        <f t="shared" si="401"/>
        <v>66.361404207313029</v>
      </c>
      <c r="I330" s="115">
        <f t="shared" si="401"/>
        <v>0</v>
      </c>
      <c r="J330" s="115">
        <f t="shared" si="401"/>
        <v>66.361404207313029</v>
      </c>
      <c r="K330" s="115">
        <f t="shared" si="401"/>
        <v>0</v>
      </c>
      <c r="L330" s="115">
        <f t="shared" si="401"/>
        <v>66.361404207313029</v>
      </c>
    </row>
    <row r="331" spans="1:12" ht="26.25" hidden="1" x14ac:dyDescent="0.25">
      <c r="A331" s="49">
        <v>329</v>
      </c>
      <c r="B331" s="50" t="s">
        <v>117</v>
      </c>
      <c r="C331" s="106">
        <f>C332</f>
        <v>0</v>
      </c>
      <c r="D331" s="106">
        <f t="shared" si="400"/>
        <v>0</v>
      </c>
      <c r="E331" s="106">
        <f t="shared" si="400"/>
        <v>500</v>
      </c>
      <c r="F331" s="106">
        <f t="shared" si="400"/>
        <v>66.361404207313029</v>
      </c>
      <c r="G331" s="106">
        <f t="shared" si="400"/>
        <v>500</v>
      </c>
      <c r="H331" s="106">
        <f t="shared" si="401"/>
        <v>66.361404207313029</v>
      </c>
      <c r="I331" s="106">
        <f t="shared" si="401"/>
        <v>0</v>
      </c>
      <c r="J331" s="106">
        <f t="shared" si="401"/>
        <v>66.361404207313029</v>
      </c>
      <c r="K331" s="106">
        <f t="shared" si="401"/>
        <v>0</v>
      </c>
      <c r="L331" s="106">
        <f t="shared" si="401"/>
        <v>66.361404207313029</v>
      </c>
    </row>
    <row r="332" spans="1:12" ht="26.25" hidden="1" x14ac:dyDescent="0.25">
      <c r="A332" s="51">
        <v>3299</v>
      </c>
      <c r="B332" s="44" t="s">
        <v>117</v>
      </c>
      <c r="C332" s="107">
        <v>0</v>
      </c>
      <c r="D332" s="107">
        <f>C332/7.5345</f>
        <v>0</v>
      </c>
      <c r="E332" s="108">
        <v>500</v>
      </c>
      <c r="F332" s="107">
        <f>E332/7.5345</f>
        <v>66.361404207313029</v>
      </c>
      <c r="G332" s="107">
        <v>500</v>
      </c>
      <c r="H332" s="108">
        <f>G332/7.5345</f>
        <v>66.361404207313029</v>
      </c>
      <c r="I332" s="108">
        <v>0</v>
      </c>
      <c r="J332" s="109">
        <f>H332+I332</f>
        <v>66.361404207313029</v>
      </c>
      <c r="K332" s="109">
        <v>0</v>
      </c>
      <c r="L332" s="109">
        <f>J332+K332</f>
        <v>66.361404207313029</v>
      </c>
    </row>
    <row r="333" spans="1:12" x14ac:dyDescent="0.25">
      <c r="A333" s="83" t="s">
        <v>61</v>
      </c>
      <c r="B333" s="84" t="s">
        <v>62</v>
      </c>
      <c r="C333" s="113">
        <f>C334</f>
        <v>0</v>
      </c>
      <c r="D333" s="113">
        <f t="shared" ref="D333:G336" si="402">D334</f>
        <v>0</v>
      </c>
      <c r="E333" s="113">
        <f t="shared" si="402"/>
        <v>0</v>
      </c>
      <c r="F333" s="113">
        <f t="shared" si="402"/>
        <v>0</v>
      </c>
      <c r="G333" s="113">
        <f t="shared" si="402"/>
        <v>2000</v>
      </c>
      <c r="H333" s="113">
        <f t="shared" ref="H333:L336" si="403">H334</f>
        <v>265.44561682925212</v>
      </c>
      <c r="I333" s="113">
        <f t="shared" si="403"/>
        <v>0</v>
      </c>
      <c r="J333" s="113">
        <f t="shared" si="403"/>
        <v>265.44561682925212</v>
      </c>
      <c r="K333" s="113">
        <f t="shared" si="403"/>
        <v>0</v>
      </c>
      <c r="L333" s="113">
        <f t="shared" si="403"/>
        <v>265.44561682925212</v>
      </c>
    </row>
    <row r="334" spans="1:12" x14ac:dyDescent="0.25">
      <c r="A334" s="54">
        <v>3</v>
      </c>
      <c r="B334" s="41" t="s">
        <v>21</v>
      </c>
      <c r="C334" s="114">
        <f>C335</f>
        <v>0</v>
      </c>
      <c r="D334" s="114">
        <f t="shared" si="402"/>
        <v>0</v>
      </c>
      <c r="E334" s="114">
        <f t="shared" si="402"/>
        <v>0</v>
      </c>
      <c r="F334" s="114">
        <f t="shared" si="402"/>
        <v>0</v>
      </c>
      <c r="G334" s="114">
        <f t="shared" si="402"/>
        <v>2000</v>
      </c>
      <c r="H334" s="114">
        <f t="shared" si="403"/>
        <v>265.44561682925212</v>
      </c>
      <c r="I334" s="114">
        <f t="shared" si="403"/>
        <v>0</v>
      </c>
      <c r="J334" s="114">
        <f t="shared" si="403"/>
        <v>265.44561682925212</v>
      </c>
      <c r="K334" s="114">
        <f t="shared" si="403"/>
        <v>0</v>
      </c>
      <c r="L334" s="114">
        <f t="shared" si="403"/>
        <v>265.44561682925212</v>
      </c>
    </row>
    <row r="335" spans="1:12" x14ac:dyDescent="0.25">
      <c r="A335" s="55">
        <v>32</v>
      </c>
      <c r="B335" s="42" t="s">
        <v>36</v>
      </c>
      <c r="C335" s="115">
        <f>C336</f>
        <v>0</v>
      </c>
      <c r="D335" s="115">
        <f t="shared" si="402"/>
        <v>0</v>
      </c>
      <c r="E335" s="115">
        <f t="shared" si="402"/>
        <v>0</v>
      </c>
      <c r="F335" s="115">
        <f t="shared" si="402"/>
        <v>0</v>
      </c>
      <c r="G335" s="115">
        <f t="shared" si="402"/>
        <v>2000</v>
      </c>
      <c r="H335" s="115">
        <f t="shared" si="403"/>
        <v>265.44561682925212</v>
      </c>
      <c r="I335" s="115">
        <f t="shared" si="403"/>
        <v>0</v>
      </c>
      <c r="J335" s="115">
        <f t="shared" si="403"/>
        <v>265.44561682925212</v>
      </c>
      <c r="K335" s="115">
        <f t="shared" si="403"/>
        <v>0</v>
      </c>
      <c r="L335" s="115">
        <f t="shared" si="403"/>
        <v>265.44561682925212</v>
      </c>
    </row>
    <row r="336" spans="1:12" ht="26.25" hidden="1" x14ac:dyDescent="0.25">
      <c r="A336" s="49">
        <v>329</v>
      </c>
      <c r="B336" s="50" t="s">
        <v>117</v>
      </c>
      <c r="C336" s="106">
        <f>C337</f>
        <v>0</v>
      </c>
      <c r="D336" s="106">
        <f t="shared" si="402"/>
        <v>0</v>
      </c>
      <c r="E336" s="106">
        <f t="shared" si="402"/>
        <v>0</v>
      </c>
      <c r="F336" s="106">
        <f t="shared" si="402"/>
        <v>0</v>
      </c>
      <c r="G336" s="106">
        <f t="shared" si="402"/>
        <v>2000</v>
      </c>
      <c r="H336" s="106">
        <f t="shared" si="403"/>
        <v>265.44561682925212</v>
      </c>
      <c r="I336" s="106">
        <f t="shared" si="403"/>
        <v>0</v>
      </c>
      <c r="J336" s="106">
        <f t="shared" si="403"/>
        <v>265.44561682925212</v>
      </c>
      <c r="K336" s="106">
        <f t="shared" si="403"/>
        <v>0</v>
      </c>
      <c r="L336" s="106">
        <f t="shared" si="403"/>
        <v>265.44561682925212</v>
      </c>
    </row>
    <row r="337" spans="1:12" ht="26.25" hidden="1" x14ac:dyDescent="0.25">
      <c r="A337" s="51">
        <v>3299</v>
      </c>
      <c r="B337" s="44" t="s">
        <v>117</v>
      </c>
      <c r="C337" s="107">
        <v>0</v>
      </c>
      <c r="D337" s="107">
        <f>C337/7.5345</f>
        <v>0</v>
      </c>
      <c r="E337" s="108">
        <v>0</v>
      </c>
      <c r="F337" s="107">
        <f>E337/7.5345</f>
        <v>0</v>
      </c>
      <c r="G337" s="107">
        <v>2000</v>
      </c>
      <c r="H337" s="108">
        <f>G337/7.5345</f>
        <v>265.44561682925212</v>
      </c>
      <c r="I337" s="108">
        <v>0</v>
      </c>
      <c r="J337" s="109">
        <f>H337+I337</f>
        <v>265.44561682925212</v>
      </c>
      <c r="K337" s="109">
        <v>0</v>
      </c>
      <c r="L337" s="109">
        <f>J337+K337</f>
        <v>265.44561682925212</v>
      </c>
    </row>
    <row r="338" spans="1:12" x14ac:dyDescent="0.25">
      <c r="A338" s="60" t="s">
        <v>188</v>
      </c>
      <c r="B338" s="60" t="s">
        <v>189</v>
      </c>
      <c r="C338" s="112">
        <f>C339+C345+C372</f>
        <v>569259.53</v>
      </c>
      <c r="D338" s="112">
        <f t="shared" ref="D338:G338" si="404">D339+D345+D372</f>
        <v>75553.72353839007</v>
      </c>
      <c r="E338" s="112">
        <f t="shared" si="404"/>
        <v>564200</v>
      </c>
      <c r="F338" s="112">
        <f t="shared" si="404"/>
        <v>74882.208507532021</v>
      </c>
      <c r="G338" s="112">
        <f t="shared" si="404"/>
        <v>625200</v>
      </c>
      <c r="H338" s="112">
        <v>82978.289999999994</v>
      </c>
      <c r="I338" s="112">
        <f t="shared" ref="I338:L338" si="405">I339+I345+I372</f>
        <v>0</v>
      </c>
      <c r="J338" s="112">
        <f t="shared" si="405"/>
        <v>82978.291046519342</v>
      </c>
      <c r="K338" s="112">
        <f t="shared" si="405"/>
        <v>130000</v>
      </c>
      <c r="L338" s="112">
        <f t="shared" si="405"/>
        <v>212978.29104651936</v>
      </c>
    </row>
    <row r="339" spans="1:12" ht="26.25" x14ac:dyDescent="0.25">
      <c r="A339" s="83" t="s">
        <v>75</v>
      </c>
      <c r="B339" s="85" t="s">
        <v>190</v>
      </c>
      <c r="C339" s="113">
        <f>C340</f>
        <v>12199.929999999998</v>
      </c>
      <c r="D339" s="113">
        <f t="shared" ref="D339:G341" si="406">D340</f>
        <v>1619.2089720618485</v>
      </c>
      <c r="E339" s="113">
        <f t="shared" si="406"/>
        <v>15000</v>
      </c>
      <c r="F339" s="113">
        <f t="shared" si="406"/>
        <v>1990.8421262193906</v>
      </c>
      <c r="G339" s="113">
        <f t="shared" si="406"/>
        <v>15000</v>
      </c>
      <c r="H339" s="113">
        <f t="shared" ref="H339:L341" si="407">H340</f>
        <v>1990.8421262193906</v>
      </c>
      <c r="I339" s="113">
        <f t="shared" si="407"/>
        <v>0</v>
      </c>
      <c r="J339" s="113">
        <f t="shared" si="407"/>
        <v>1990.8421262193906</v>
      </c>
      <c r="K339" s="113">
        <f t="shared" si="407"/>
        <v>0</v>
      </c>
      <c r="L339" s="113">
        <f t="shared" si="407"/>
        <v>1990.8421262193906</v>
      </c>
    </row>
    <row r="340" spans="1:12" x14ac:dyDescent="0.25">
      <c r="A340" s="54">
        <v>3</v>
      </c>
      <c r="B340" s="41" t="s">
        <v>21</v>
      </c>
      <c r="C340" s="114">
        <f>C341</f>
        <v>12199.929999999998</v>
      </c>
      <c r="D340" s="114">
        <f t="shared" si="406"/>
        <v>1619.2089720618485</v>
      </c>
      <c r="E340" s="114">
        <f t="shared" si="406"/>
        <v>15000</v>
      </c>
      <c r="F340" s="114">
        <f t="shared" si="406"/>
        <v>1990.8421262193906</v>
      </c>
      <c r="G340" s="114">
        <f t="shared" si="406"/>
        <v>15000</v>
      </c>
      <c r="H340" s="114">
        <f t="shared" si="407"/>
        <v>1990.8421262193906</v>
      </c>
      <c r="I340" s="114">
        <f t="shared" si="407"/>
        <v>0</v>
      </c>
      <c r="J340" s="114">
        <f t="shared" si="407"/>
        <v>1990.8421262193906</v>
      </c>
      <c r="K340" s="114">
        <f t="shared" si="407"/>
        <v>0</v>
      </c>
      <c r="L340" s="114">
        <f t="shared" si="407"/>
        <v>1990.8421262193906</v>
      </c>
    </row>
    <row r="341" spans="1:12" x14ac:dyDescent="0.25">
      <c r="A341" s="55">
        <v>32</v>
      </c>
      <c r="B341" s="42" t="s">
        <v>36</v>
      </c>
      <c r="C341" s="115">
        <f>C342</f>
        <v>12199.929999999998</v>
      </c>
      <c r="D341" s="115">
        <f t="shared" si="406"/>
        <v>1619.2089720618485</v>
      </c>
      <c r="E341" s="115">
        <f t="shared" si="406"/>
        <v>15000</v>
      </c>
      <c r="F341" s="115">
        <f t="shared" si="406"/>
        <v>1990.8421262193906</v>
      </c>
      <c r="G341" s="115">
        <f t="shared" si="406"/>
        <v>15000</v>
      </c>
      <c r="H341" s="115">
        <f t="shared" si="407"/>
        <v>1990.8421262193906</v>
      </c>
      <c r="I341" s="115">
        <f t="shared" si="407"/>
        <v>0</v>
      </c>
      <c r="J341" s="115">
        <f t="shared" si="407"/>
        <v>1990.8421262193906</v>
      </c>
      <c r="K341" s="115">
        <f t="shared" si="407"/>
        <v>0</v>
      </c>
      <c r="L341" s="115">
        <f t="shared" si="407"/>
        <v>1990.8421262193906</v>
      </c>
    </row>
    <row r="342" spans="1:12" hidden="1" x14ac:dyDescent="0.25">
      <c r="A342" s="56">
        <v>322</v>
      </c>
      <c r="B342" s="43" t="s">
        <v>92</v>
      </c>
      <c r="C342" s="106">
        <f>SUM(C343:C344)</f>
        <v>12199.929999999998</v>
      </c>
      <c r="D342" s="106">
        <f t="shared" ref="D342:G342" si="408">SUM(D343:D344)</f>
        <v>1619.2089720618485</v>
      </c>
      <c r="E342" s="106">
        <f t="shared" si="408"/>
        <v>15000</v>
      </c>
      <c r="F342" s="106">
        <f t="shared" si="408"/>
        <v>1990.8421262193906</v>
      </c>
      <c r="G342" s="106">
        <f t="shared" si="408"/>
        <v>15000</v>
      </c>
      <c r="H342" s="106">
        <f t="shared" ref="H342:L342" si="409">SUM(H343:H344)</f>
        <v>1990.8421262193906</v>
      </c>
      <c r="I342" s="106">
        <f t="shared" si="409"/>
        <v>0</v>
      </c>
      <c r="J342" s="106">
        <f t="shared" si="409"/>
        <v>1990.8421262193906</v>
      </c>
      <c r="K342" s="106">
        <f t="shared" si="409"/>
        <v>0</v>
      </c>
      <c r="L342" s="106">
        <f t="shared" si="409"/>
        <v>1990.8421262193906</v>
      </c>
    </row>
    <row r="343" spans="1:12" hidden="1" x14ac:dyDescent="0.25">
      <c r="A343" s="51">
        <v>3222</v>
      </c>
      <c r="B343" s="44" t="s">
        <v>93</v>
      </c>
      <c r="C343" s="107">
        <v>11632.88</v>
      </c>
      <c r="D343" s="107">
        <f t="shared" ref="D343:D344" si="410">C343/7.5345</f>
        <v>1543.9485035503349</v>
      </c>
      <c r="E343" s="108">
        <v>12000</v>
      </c>
      <c r="F343" s="107">
        <f t="shared" ref="F343:F344" si="411">E343/7.5345</f>
        <v>1592.6737009755125</v>
      </c>
      <c r="G343" s="107">
        <v>12000</v>
      </c>
      <c r="H343" s="108">
        <f t="shared" ref="H343:H344" si="412">G343/7.5345</f>
        <v>1592.6737009755125</v>
      </c>
      <c r="I343" s="108">
        <v>0</v>
      </c>
      <c r="J343" s="109">
        <f>H343+I343</f>
        <v>1592.6737009755125</v>
      </c>
      <c r="K343" s="109">
        <v>0</v>
      </c>
      <c r="L343" s="109">
        <f t="shared" ref="L343:L344" si="413">J343+K343</f>
        <v>1592.6737009755125</v>
      </c>
    </row>
    <row r="344" spans="1:12" hidden="1" x14ac:dyDescent="0.25">
      <c r="A344" s="51">
        <v>3225</v>
      </c>
      <c r="B344" s="44" t="s">
        <v>106</v>
      </c>
      <c r="C344" s="107">
        <v>567.04999999999995</v>
      </c>
      <c r="D344" s="107">
        <f t="shared" si="410"/>
        <v>75.260468511513693</v>
      </c>
      <c r="E344" s="108">
        <v>3000</v>
      </c>
      <c r="F344" s="107">
        <f t="shared" si="411"/>
        <v>398.16842524387812</v>
      </c>
      <c r="G344" s="107">
        <v>3000</v>
      </c>
      <c r="H344" s="108">
        <f t="shared" si="412"/>
        <v>398.16842524387812</v>
      </c>
      <c r="I344" s="108">
        <v>0</v>
      </c>
      <c r="J344" s="109">
        <f>H344+I344</f>
        <v>398.16842524387812</v>
      </c>
      <c r="K344" s="109">
        <v>0</v>
      </c>
      <c r="L344" s="109">
        <f t="shared" si="413"/>
        <v>398.16842524387812</v>
      </c>
    </row>
    <row r="345" spans="1:12" x14ac:dyDescent="0.25">
      <c r="A345" s="81" t="s">
        <v>61</v>
      </c>
      <c r="B345" s="82" t="s">
        <v>62</v>
      </c>
      <c r="C345" s="113">
        <f>C346</f>
        <v>492739.60000000003</v>
      </c>
      <c r="D345" s="113">
        <f t="shared" ref="D345:G345" si="414">D346</f>
        <v>65397.78352909947</v>
      </c>
      <c r="E345" s="113">
        <f t="shared" si="414"/>
        <v>474200</v>
      </c>
      <c r="F345" s="113">
        <f t="shared" si="414"/>
        <v>62937.155750215679</v>
      </c>
      <c r="G345" s="113">
        <f t="shared" si="414"/>
        <v>535200</v>
      </c>
      <c r="H345" s="113">
        <f t="shared" ref="H345:L345" si="415">H346</f>
        <v>71033.238289203</v>
      </c>
      <c r="I345" s="113">
        <f t="shared" si="415"/>
        <v>0</v>
      </c>
      <c r="J345" s="113">
        <f t="shared" si="415"/>
        <v>71033.238289203</v>
      </c>
      <c r="K345" s="113">
        <f t="shared" si="415"/>
        <v>-32000</v>
      </c>
      <c r="L345" s="113">
        <f t="shared" si="415"/>
        <v>39033.238289203</v>
      </c>
    </row>
    <row r="346" spans="1:12" x14ac:dyDescent="0.25">
      <c r="A346" s="54">
        <v>3</v>
      </c>
      <c r="B346" s="41" t="s">
        <v>21</v>
      </c>
      <c r="C346" s="114">
        <f>C347+C369</f>
        <v>492739.60000000003</v>
      </c>
      <c r="D346" s="114">
        <f t="shared" ref="D346:G346" si="416">D347+D369</f>
        <v>65397.78352909947</v>
      </c>
      <c r="E346" s="114">
        <f t="shared" si="416"/>
        <v>474200</v>
      </c>
      <c r="F346" s="114">
        <f t="shared" si="416"/>
        <v>62937.155750215679</v>
      </c>
      <c r="G346" s="114">
        <f t="shared" si="416"/>
        <v>535200</v>
      </c>
      <c r="H346" s="114">
        <f t="shared" ref="H346:L346" si="417">H347+H369</f>
        <v>71033.238289203</v>
      </c>
      <c r="I346" s="114">
        <f t="shared" si="417"/>
        <v>0</v>
      </c>
      <c r="J346" s="114">
        <f t="shared" si="417"/>
        <v>71033.238289203</v>
      </c>
      <c r="K346" s="114">
        <f t="shared" si="417"/>
        <v>-32000</v>
      </c>
      <c r="L346" s="114">
        <f t="shared" si="417"/>
        <v>39033.238289203</v>
      </c>
    </row>
    <row r="347" spans="1:12" x14ac:dyDescent="0.25">
      <c r="A347" s="55">
        <v>32</v>
      </c>
      <c r="B347" s="42" t="s">
        <v>36</v>
      </c>
      <c r="C347" s="115">
        <f>C348+C352+C359+C367</f>
        <v>491134.08</v>
      </c>
      <c r="D347" s="115">
        <f t="shared" ref="D347:G347" si="418">D348+D352+D359+D367</f>
        <v>65184.694405733622</v>
      </c>
      <c r="E347" s="115">
        <f t="shared" si="418"/>
        <v>472200</v>
      </c>
      <c r="F347" s="115">
        <f t="shared" si="418"/>
        <v>62671.710133386427</v>
      </c>
      <c r="G347" s="115">
        <f t="shared" si="418"/>
        <v>531200</v>
      </c>
      <c r="H347" s="115">
        <f t="shared" ref="H347:L347" si="419">H348+H352+H359+H367</f>
        <v>70502.347055544495</v>
      </c>
      <c r="I347" s="115">
        <f t="shared" si="419"/>
        <v>0</v>
      </c>
      <c r="J347" s="115">
        <f t="shared" si="419"/>
        <v>70502.347055544495</v>
      </c>
      <c r="K347" s="115">
        <f t="shared" si="419"/>
        <v>-32000</v>
      </c>
      <c r="L347" s="115">
        <f t="shared" si="419"/>
        <v>38502.347055544495</v>
      </c>
    </row>
    <row r="348" spans="1:12" hidden="1" x14ac:dyDescent="0.25">
      <c r="A348" s="56">
        <v>321</v>
      </c>
      <c r="B348" s="43" t="s">
        <v>100</v>
      </c>
      <c r="C348" s="106">
        <f>SUM(C349:C351)</f>
        <v>87.8</v>
      </c>
      <c r="D348" s="106">
        <f t="shared" ref="D348:G348" si="420">SUM(D349:D351)</f>
        <v>11.653062578804166</v>
      </c>
      <c r="E348" s="106">
        <f t="shared" si="420"/>
        <v>2200</v>
      </c>
      <c r="F348" s="106">
        <f t="shared" si="420"/>
        <v>291.99017851217729</v>
      </c>
      <c r="G348" s="106">
        <f t="shared" si="420"/>
        <v>2200</v>
      </c>
      <c r="H348" s="106">
        <f t="shared" ref="H348:L348" si="421">SUM(H349:H351)</f>
        <v>291.98140420731306</v>
      </c>
      <c r="I348" s="106">
        <f t="shared" si="421"/>
        <v>0</v>
      </c>
      <c r="J348" s="106">
        <f t="shared" si="421"/>
        <v>291.98140420731306</v>
      </c>
      <c r="K348" s="106">
        <f t="shared" si="421"/>
        <v>0</v>
      </c>
      <c r="L348" s="106">
        <f t="shared" si="421"/>
        <v>291.98140420731306</v>
      </c>
    </row>
    <row r="349" spans="1:12" hidden="1" x14ac:dyDescent="0.25">
      <c r="A349" s="70">
        <v>3211</v>
      </c>
      <c r="B349" s="44" t="s">
        <v>101</v>
      </c>
      <c r="C349" s="107">
        <v>0</v>
      </c>
      <c r="D349" s="107">
        <f t="shared" ref="D349:D351" si="422">C349/7.5345</f>
        <v>0</v>
      </c>
      <c r="E349" s="108">
        <v>200</v>
      </c>
      <c r="F349" s="107">
        <f t="shared" ref="F349:F351" si="423">E349/7.5345</f>
        <v>26.54456168292521</v>
      </c>
      <c r="G349" s="107">
        <v>200</v>
      </c>
      <c r="H349" s="108">
        <v>26.54</v>
      </c>
      <c r="I349" s="108">
        <v>0</v>
      </c>
      <c r="J349" s="109">
        <f>H349+I349</f>
        <v>26.54</v>
      </c>
      <c r="K349" s="109">
        <v>0</v>
      </c>
      <c r="L349" s="109">
        <f t="shared" ref="L349:L351" si="424">J349+K349</f>
        <v>26.54</v>
      </c>
    </row>
    <row r="350" spans="1:12" hidden="1" x14ac:dyDescent="0.25">
      <c r="A350" s="70">
        <v>3213</v>
      </c>
      <c r="B350" s="71" t="s">
        <v>102</v>
      </c>
      <c r="C350" s="107">
        <v>0</v>
      </c>
      <c r="D350" s="107">
        <f t="shared" si="422"/>
        <v>0</v>
      </c>
      <c r="E350" s="108">
        <v>1500</v>
      </c>
      <c r="F350" s="107">
        <f t="shared" si="423"/>
        <v>199.08421262193906</v>
      </c>
      <c r="G350" s="107">
        <v>1500</v>
      </c>
      <c r="H350" s="108">
        <v>199.08</v>
      </c>
      <c r="I350" s="108">
        <v>0</v>
      </c>
      <c r="J350" s="109">
        <f>H350+I350</f>
        <v>199.08</v>
      </c>
      <c r="K350" s="109">
        <v>0</v>
      </c>
      <c r="L350" s="109">
        <f t="shared" si="424"/>
        <v>199.08</v>
      </c>
    </row>
    <row r="351" spans="1:12" hidden="1" x14ac:dyDescent="0.25">
      <c r="A351" s="51">
        <v>3214</v>
      </c>
      <c r="B351" s="44" t="s">
        <v>103</v>
      </c>
      <c r="C351" s="107">
        <v>87.8</v>
      </c>
      <c r="D351" s="107">
        <f t="shared" si="422"/>
        <v>11.653062578804166</v>
      </c>
      <c r="E351" s="108">
        <v>500</v>
      </c>
      <c r="F351" s="107">
        <f t="shared" si="423"/>
        <v>66.361404207313029</v>
      </c>
      <c r="G351" s="107">
        <v>500</v>
      </c>
      <c r="H351" s="108">
        <f t="shared" ref="H351" si="425">G351/7.5345</f>
        <v>66.361404207313029</v>
      </c>
      <c r="I351" s="108">
        <v>0</v>
      </c>
      <c r="J351" s="109">
        <f>H351+I351</f>
        <v>66.361404207313029</v>
      </c>
      <c r="K351" s="109">
        <v>0</v>
      </c>
      <c r="L351" s="109">
        <f t="shared" si="424"/>
        <v>66.361404207313029</v>
      </c>
    </row>
    <row r="352" spans="1:12" hidden="1" x14ac:dyDescent="0.25">
      <c r="A352" s="56">
        <v>322</v>
      </c>
      <c r="B352" s="43" t="s">
        <v>92</v>
      </c>
      <c r="C352" s="106">
        <f>SUM(C353:C358)</f>
        <v>468673.44</v>
      </c>
      <c r="D352" s="106">
        <f t="shared" ref="D352:G352" si="426">SUM(D353:D358)</f>
        <v>62203.655186143733</v>
      </c>
      <c r="E352" s="106">
        <f t="shared" si="426"/>
        <v>440000</v>
      </c>
      <c r="F352" s="106">
        <f t="shared" si="426"/>
        <v>58398.035702435467</v>
      </c>
      <c r="G352" s="106">
        <f t="shared" si="426"/>
        <v>480000</v>
      </c>
      <c r="H352" s="106">
        <f t="shared" ref="H352:L352" si="427">SUM(H353:H358)</f>
        <v>63706.948039020506</v>
      </c>
      <c r="I352" s="106">
        <f t="shared" si="427"/>
        <v>0</v>
      </c>
      <c r="J352" s="106">
        <f t="shared" si="427"/>
        <v>63706.948039020506</v>
      </c>
      <c r="K352" s="106">
        <f t="shared" si="427"/>
        <v>-32000</v>
      </c>
      <c r="L352" s="106">
        <f t="shared" si="427"/>
        <v>31706.948039020506</v>
      </c>
    </row>
    <row r="353" spans="1:12" hidden="1" x14ac:dyDescent="0.25">
      <c r="A353" s="51">
        <v>3221</v>
      </c>
      <c r="B353" s="44" t="s">
        <v>104</v>
      </c>
      <c r="C353" s="107">
        <v>24427.200000000001</v>
      </c>
      <c r="D353" s="107">
        <f t="shared" ref="D353:D358" si="428">C353/7.5345</f>
        <v>3242.0465857057534</v>
      </c>
      <c r="E353" s="108">
        <v>18000</v>
      </c>
      <c r="F353" s="107">
        <f t="shared" ref="F353:F358" si="429">E353/7.5345</f>
        <v>2389.0105514632687</v>
      </c>
      <c r="G353" s="107">
        <v>43000</v>
      </c>
      <c r="H353" s="108">
        <f t="shared" ref="H353:H358" si="430">G353/7.5345</f>
        <v>5707.08076182892</v>
      </c>
      <c r="I353" s="108">
        <v>0</v>
      </c>
      <c r="J353" s="109">
        <f t="shared" ref="J353:J358" si="431">H353+I353</f>
        <v>5707.08076182892</v>
      </c>
      <c r="K353" s="109">
        <v>0</v>
      </c>
      <c r="L353" s="109">
        <f t="shared" ref="L353:L358" si="432">J353+K353</f>
        <v>5707.08076182892</v>
      </c>
    </row>
    <row r="354" spans="1:12" hidden="1" x14ac:dyDescent="0.25">
      <c r="A354" s="51">
        <v>3222</v>
      </c>
      <c r="B354" s="44" t="s">
        <v>93</v>
      </c>
      <c r="C354" s="107">
        <v>426018.19</v>
      </c>
      <c r="D354" s="107">
        <f t="shared" si="428"/>
        <v>56542.330612515761</v>
      </c>
      <c r="E354" s="108">
        <v>378000</v>
      </c>
      <c r="F354" s="107">
        <f t="shared" si="429"/>
        <v>50169.221580728648</v>
      </c>
      <c r="G354" s="107">
        <v>390000</v>
      </c>
      <c r="H354" s="108">
        <f t="shared" si="430"/>
        <v>51761.895281704157</v>
      </c>
      <c r="I354" s="108">
        <v>0</v>
      </c>
      <c r="J354" s="109">
        <f t="shared" si="431"/>
        <v>51761.895281704157</v>
      </c>
      <c r="K354" s="109">
        <v>-32000</v>
      </c>
      <c r="L354" s="109">
        <f t="shared" si="432"/>
        <v>19761.895281704157</v>
      </c>
    </row>
    <row r="355" spans="1:12" hidden="1" x14ac:dyDescent="0.25">
      <c r="A355" s="51">
        <v>3223</v>
      </c>
      <c r="B355" s="44" t="s">
        <v>105</v>
      </c>
      <c r="C355" s="107">
        <v>13889.43</v>
      </c>
      <c r="D355" s="107">
        <f t="shared" si="428"/>
        <v>1843.4441568783595</v>
      </c>
      <c r="E355" s="108">
        <v>30000</v>
      </c>
      <c r="F355" s="107">
        <f t="shared" si="429"/>
        <v>3981.6842524387812</v>
      </c>
      <c r="G355" s="107">
        <v>30000</v>
      </c>
      <c r="H355" s="108">
        <f t="shared" si="430"/>
        <v>3981.6842524387812</v>
      </c>
      <c r="I355" s="108">
        <v>0</v>
      </c>
      <c r="J355" s="109">
        <f t="shared" si="431"/>
        <v>3981.6842524387812</v>
      </c>
      <c r="K355" s="109">
        <v>0</v>
      </c>
      <c r="L355" s="109">
        <f t="shared" si="432"/>
        <v>3981.6842524387812</v>
      </c>
    </row>
    <row r="356" spans="1:12" ht="26.25" hidden="1" x14ac:dyDescent="0.25">
      <c r="A356" s="51">
        <v>3224</v>
      </c>
      <c r="B356" s="44" t="s">
        <v>125</v>
      </c>
      <c r="C356" s="107">
        <v>2800.54</v>
      </c>
      <c r="D356" s="107">
        <f t="shared" si="428"/>
        <v>371.69553387749681</v>
      </c>
      <c r="E356" s="108">
        <v>5000</v>
      </c>
      <c r="F356" s="107">
        <f t="shared" si="429"/>
        <v>663.61404207313024</v>
      </c>
      <c r="G356" s="107">
        <v>5000</v>
      </c>
      <c r="H356" s="108">
        <f t="shared" si="430"/>
        <v>663.61404207313024</v>
      </c>
      <c r="I356" s="108">
        <v>0</v>
      </c>
      <c r="J356" s="109">
        <f t="shared" si="431"/>
        <v>663.61404207313024</v>
      </c>
      <c r="K356" s="109">
        <v>0</v>
      </c>
      <c r="L356" s="109">
        <f t="shared" si="432"/>
        <v>663.61404207313024</v>
      </c>
    </row>
    <row r="357" spans="1:12" hidden="1" x14ac:dyDescent="0.25">
      <c r="A357" s="51">
        <v>3225</v>
      </c>
      <c r="B357" s="44" t="s">
        <v>106</v>
      </c>
      <c r="C357" s="107">
        <v>0</v>
      </c>
      <c r="D357" s="107">
        <f t="shared" si="428"/>
        <v>0</v>
      </c>
      <c r="E357" s="108">
        <v>3000</v>
      </c>
      <c r="F357" s="107">
        <f t="shared" si="429"/>
        <v>398.16842524387812</v>
      </c>
      <c r="G357" s="107">
        <v>6000</v>
      </c>
      <c r="H357" s="108">
        <f t="shared" si="430"/>
        <v>796.33685048775624</v>
      </c>
      <c r="I357" s="108">
        <v>0</v>
      </c>
      <c r="J357" s="109">
        <f t="shared" si="431"/>
        <v>796.33685048775624</v>
      </c>
      <c r="K357" s="109">
        <v>0</v>
      </c>
      <c r="L357" s="109">
        <f t="shared" si="432"/>
        <v>796.33685048775624</v>
      </c>
    </row>
    <row r="358" spans="1:12" ht="26.25" hidden="1" x14ac:dyDescent="0.25">
      <c r="A358" s="51">
        <v>3227</v>
      </c>
      <c r="B358" s="44" t="s">
        <v>107</v>
      </c>
      <c r="C358" s="107">
        <v>1538.08</v>
      </c>
      <c r="D358" s="107">
        <f t="shared" si="428"/>
        <v>204.13829716636801</v>
      </c>
      <c r="E358" s="108">
        <v>6000</v>
      </c>
      <c r="F358" s="107">
        <f t="shared" si="429"/>
        <v>796.33685048775624</v>
      </c>
      <c r="G358" s="107">
        <v>6000</v>
      </c>
      <c r="H358" s="108">
        <f t="shared" si="430"/>
        <v>796.33685048775624</v>
      </c>
      <c r="I358" s="108">
        <v>0</v>
      </c>
      <c r="J358" s="109">
        <f t="shared" si="431"/>
        <v>796.33685048775624</v>
      </c>
      <c r="K358" s="109">
        <v>0</v>
      </c>
      <c r="L358" s="109">
        <f t="shared" si="432"/>
        <v>796.33685048775624</v>
      </c>
    </row>
    <row r="359" spans="1:12" hidden="1" x14ac:dyDescent="0.25">
      <c r="A359" s="56">
        <v>323</v>
      </c>
      <c r="B359" s="43" t="s">
        <v>108</v>
      </c>
      <c r="C359" s="106">
        <f>SUM(C360:C366)</f>
        <v>13109.78</v>
      </c>
      <c r="D359" s="106">
        <f t="shared" ref="D359:G359" si="433">SUM(D360:D366)</f>
        <v>1739.9668192978959</v>
      </c>
      <c r="E359" s="106">
        <f t="shared" si="433"/>
        <v>24000</v>
      </c>
      <c r="F359" s="106">
        <f t="shared" si="433"/>
        <v>3185.3474019510249</v>
      </c>
      <c r="G359" s="106">
        <f t="shared" si="433"/>
        <v>43000</v>
      </c>
      <c r="H359" s="106">
        <f t="shared" ref="H359:L359" si="434">SUM(H360:H366)</f>
        <v>5707.08076182892</v>
      </c>
      <c r="I359" s="106">
        <f t="shared" si="434"/>
        <v>0</v>
      </c>
      <c r="J359" s="106">
        <f t="shared" si="434"/>
        <v>5707.08076182892</v>
      </c>
      <c r="K359" s="106">
        <f t="shared" si="434"/>
        <v>0</v>
      </c>
      <c r="L359" s="106">
        <f t="shared" si="434"/>
        <v>5707.08076182892</v>
      </c>
    </row>
    <row r="360" spans="1:12" hidden="1" x14ac:dyDescent="0.25">
      <c r="A360" s="51">
        <v>3231</v>
      </c>
      <c r="B360" s="44" t="s">
        <v>109</v>
      </c>
      <c r="C360" s="107">
        <v>1242.71</v>
      </c>
      <c r="D360" s="107">
        <f t="shared" ref="D360:D366" si="435">C360/7.5345</f>
        <v>164.93596124493993</v>
      </c>
      <c r="E360" s="108">
        <v>1000</v>
      </c>
      <c r="F360" s="107">
        <f t="shared" ref="F360:F366" si="436">E360/7.5345</f>
        <v>132.72280841462606</v>
      </c>
      <c r="G360" s="107">
        <v>2000</v>
      </c>
      <c r="H360" s="108">
        <f t="shared" ref="H360:H366" si="437">G360/7.5345</f>
        <v>265.44561682925212</v>
      </c>
      <c r="I360" s="108">
        <v>0</v>
      </c>
      <c r="J360" s="109">
        <f t="shared" ref="J360:J366" si="438">H360+I360</f>
        <v>265.44561682925212</v>
      </c>
      <c r="K360" s="109">
        <v>0</v>
      </c>
      <c r="L360" s="109">
        <f t="shared" ref="L360:L366" si="439">J360+K360</f>
        <v>265.44561682925212</v>
      </c>
    </row>
    <row r="361" spans="1:12" hidden="1" x14ac:dyDescent="0.25">
      <c r="A361" s="51">
        <v>3232</v>
      </c>
      <c r="B361" s="44" t="s">
        <v>126</v>
      </c>
      <c r="C361" s="107">
        <v>1190.06</v>
      </c>
      <c r="D361" s="107">
        <f t="shared" si="435"/>
        <v>157.94810538190987</v>
      </c>
      <c r="E361" s="108">
        <v>11000</v>
      </c>
      <c r="F361" s="107">
        <f t="shared" si="436"/>
        <v>1459.9508925608866</v>
      </c>
      <c r="G361" s="107">
        <v>16000</v>
      </c>
      <c r="H361" s="108">
        <f t="shared" si="437"/>
        <v>2123.5649346340169</v>
      </c>
      <c r="I361" s="108">
        <v>0</v>
      </c>
      <c r="J361" s="109">
        <f t="shared" si="438"/>
        <v>2123.5649346340169</v>
      </c>
      <c r="K361" s="109">
        <v>0</v>
      </c>
      <c r="L361" s="109">
        <f t="shared" si="439"/>
        <v>2123.5649346340169</v>
      </c>
    </row>
    <row r="362" spans="1:12" hidden="1" x14ac:dyDescent="0.25">
      <c r="A362" s="51">
        <v>3234</v>
      </c>
      <c r="B362" s="44" t="s">
        <v>111</v>
      </c>
      <c r="C362" s="107">
        <v>6173.24</v>
      </c>
      <c r="D362" s="107">
        <f t="shared" si="435"/>
        <v>819.32974981750601</v>
      </c>
      <c r="E362" s="108">
        <v>5000</v>
      </c>
      <c r="F362" s="107">
        <f t="shared" si="436"/>
        <v>663.61404207313024</v>
      </c>
      <c r="G362" s="107">
        <v>10000</v>
      </c>
      <c r="H362" s="108">
        <f t="shared" si="437"/>
        <v>1327.2280841462605</v>
      </c>
      <c r="I362" s="108">
        <v>0</v>
      </c>
      <c r="J362" s="109">
        <f t="shared" si="438"/>
        <v>1327.2280841462605</v>
      </c>
      <c r="K362" s="109">
        <v>0</v>
      </c>
      <c r="L362" s="109">
        <f t="shared" si="439"/>
        <v>1327.2280841462605</v>
      </c>
    </row>
    <row r="363" spans="1:12" hidden="1" x14ac:dyDescent="0.25">
      <c r="A363" s="51">
        <v>3235</v>
      </c>
      <c r="B363" s="44" t="s">
        <v>112</v>
      </c>
      <c r="C363" s="107">
        <v>0</v>
      </c>
      <c r="D363" s="107">
        <f t="shared" si="435"/>
        <v>0</v>
      </c>
      <c r="E363" s="108">
        <v>1000</v>
      </c>
      <c r="F363" s="107">
        <f t="shared" si="436"/>
        <v>132.72280841462606</v>
      </c>
      <c r="G363" s="107">
        <v>2000</v>
      </c>
      <c r="H363" s="108">
        <f t="shared" si="437"/>
        <v>265.44561682925212</v>
      </c>
      <c r="I363" s="108">
        <v>0</v>
      </c>
      <c r="J363" s="109">
        <f t="shared" si="438"/>
        <v>265.44561682925212</v>
      </c>
      <c r="K363" s="109">
        <v>0</v>
      </c>
      <c r="L363" s="109">
        <f t="shared" si="439"/>
        <v>265.44561682925212</v>
      </c>
    </row>
    <row r="364" spans="1:12" hidden="1" x14ac:dyDescent="0.25">
      <c r="A364" s="51">
        <v>3236</v>
      </c>
      <c r="B364" s="44" t="s">
        <v>113</v>
      </c>
      <c r="C364" s="107">
        <v>2440</v>
      </c>
      <c r="D364" s="107">
        <f t="shared" si="435"/>
        <v>323.84365253168755</v>
      </c>
      <c r="E364" s="108">
        <v>3000</v>
      </c>
      <c r="F364" s="107">
        <f t="shared" si="436"/>
        <v>398.16842524387812</v>
      </c>
      <c r="G364" s="107">
        <v>5000</v>
      </c>
      <c r="H364" s="108">
        <f t="shared" si="437"/>
        <v>663.61404207313024</v>
      </c>
      <c r="I364" s="108">
        <v>0</v>
      </c>
      <c r="J364" s="109">
        <f t="shared" si="438"/>
        <v>663.61404207313024</v>
      </c>
      <c r="K364" s="109">
        <v>0</v>
      </c>
      <c r="L364" s="109">
        <f t="shared" si="439"/>
        <v>663.61404207313024</v>
      </c>
    </row>
    <row r="365" spans="1:12" hidden="1" x14ac:dyDescent="0.25">
      <c r="A365" s="51">
        <v>3238</v>
      </c>
      <c r="B365" s="44" t="s">
        <v>115</v>
      </c>
      <c r="C365" s="107">
        <v>1256.25</v>
      </c>
      <c r="D365" s="107">
        <f t="shared" si="435"/>
        <v>166.73302807087396</v>
      </c>
      <c r="E365" s="108">
        <v>0</v>
      </c>
      <c r="F365" s="107">
        <f t="shared" si="436"/>
        <v>0</v>
      </c>
      <c r="G365" s="107">
        <v>5000</v>
      </c>
      <c r="H365" s="108">
        <f t="shared" si="437"/>
        <v>663.61404207313024</v>
      </c>
      <c r="I365" s="108">
        <v>0</v>
      </c>
      <c r="J365" s="109">
        <f t="shared" si="438"/>
        <v>663.61404207313024</v>
      </c>
      <c r="K365" s="109">
        <v>0</v>
      </c>
      <c r="L365" s="109">
        <f t="shared" si="439"/>
        <v>663.61404207313024</v>
      </c>
    </row>
    <row r="366" spans="1:12" hidden="1" x14ac:dyDescent="0.25">
      <c r="A366" s="51">
        <v>3239</v>
      </c>
      <c r="B366" s="44" t="s">
        <v>116</v>
      </c>
      <c r="C366" s="107">
        <v>807.52</v>
      </c>
      <c r="D366" s="107">
        <f t="shared" si="435"/>
        <v>107.17632225097883</v>
      </c>
      <c r="E366" s="108">
        <v>3000</v>
      </c>
      <c r="F366" s="107">
        <f t="shared" si="436"/>
        <v>398.16842524387812</v>
      </c>
      <c r="G366" s="107">
        <v>3000</v>
      </c>
      <c r="H366" s="108">
        <f t="shared" si="437"/>
        <v>398.16842524387812</v>
      </c>
      <c r="I366" s="108">
        <v>0</v>
      </c>
      <c r="J366" s="109">
        <f t="shared" si="438"/>
        <v>398.16842524387812</v>
      </c>
      <c r="K366" s="109">
        <v>0</v>
      </c>
      <c r="L366" s="109">
        <f t="shared" si="439"/>
        <v>398.16842524387812</v>
      </c>
    </row>
    <row r="367" spans="1:12" ht="26.25" hidden="1" x14ac:dyDescent="0.25">
      <c r="A367" s="49">
        <v>329</v>
      </c>
      <c r="B367" s="50" t="s">
        <v>117</v>
      </c>
      <c r="C367" s="106">
        <f>C368</f>
        <v>9263.06</v>
      </c>
      <c r="D367" s="106">
        <f t="shared" ref="D367:G367" si="440">D368</f>
        <v>1229.4193377131858</v>
      </c>
      <c r="E367" s="106">
        <f t="shared" si="440"/>
        <v>6000</v>
      </c>
      <c r="F367" s="106">
        <f t="shared" si="440"/>
        <v>796.33685048775624</v>
      </c>
      <c r="G367" s="106">
        <f t="shared" si="440"/>
        <v>6000</v>
      </c>
      <c r="H367" s="106">
        <f t="shared" ref="H367:L367" si="441">H368</f>
        <v>796.33685048775624</v>
      </c>
      <c r="I367" s="106">
        <f t="shared" si="441"/>
        <v>0</v>
      </c>
      <c r="J367" s="106">
        <f t="shared" si="441"/>
        <v>796.33685048775624</v>
      </c>
      <c r="K367" s="106">
        <f t="shared" si="441"/>
        <v>0</v>
      </c>
      <c r="L367" s="106">
        <f t="shared" si="441"/>
        <v>796.33685048775624</v>
      </c>
    </row>
    <row r="368" spans="1:12" ht="26.25" hidden="1" x14ac:dyDescent="0.25">
      <c r="A368" s="51">
        <v>3299</v>
      </c>
      <c r="B368" s="44" t="s">
        <v>117</v>
      </c>
      <c r="C368" s="107">
        <v>9263.06</v>
      </c>
      <c r="D368" s="107">
        <f>C368/7.5345</f>
        <v>1229.4193377131858</v>
      </c>
      <c r="E368" s="108">
        <v>6000</v>
      </c>
      <c r="F368" s="107">
        <f>E368/7.5345</f>
        <v>796.33685048775624</v>
      </c>
      <c r="G368" s="107">
        <v>6000</v>
      </c>
      <c r="H368" s="108">
        <f>G368/7.5345</f>
        <v>796.33685048775624</v>
      </c>
      <c r="I368" s="108">
        <v>0</v>
      </c>
      <c r="J368" s="109">
        <f>H368+I368</f>
        <v>796.33685048775624</v>
      </c>
      <c r="K368" s="109">
        <v>0</v>
      </c>
      <c r="L368" s="109">
        <f>J368+K368</f>
        <v>796.33685048775624</v>
      </c>
    </row>
    <row r="369" spans="1:12" x14ac:dyDescent="0.25">
      <c r="A369" s="47">
        <v>34</v>
      </c>
      <c r="B369" s="48" t="s">
        <v>122</v>
      </c>
      <c r="C369" s="115">
        <f>C370</f>
        <v>1605.52</v>
      </c>
      <c r="D369" s="115">
        <f t="shared" ref="D369:G370" si="442">D370</f>
        <v>213.08912336585041</v>
      </c>
      <c r="E369" s="115">
        <f t="shared" si="442"/>
        <v>2000</v>
      </c>
      <c r="F369" s="115">
        <f t="shared" si="442"/>
        <v>265.44561682925212</v>
      </c>
      <c r="G369" s="115">
        <f t="shared" si="442"/>
        <v>4000</v>
      </c>
      <c r="H369" s="115">
        <f t="shared" ref="H369:L370" si="443">H370</f>
        <v>530.89123365850423</v>
      </c>
      <c r="I369" s="115">
        <f t="shared" si="443"/>
        <v>0</v>
      </c>
      <c r="J369" s="115">
        <f t="shared" si="443"/>
        <v>530.89123365850423</v>
      </c>
      <c r="K369" s="115">
        <f t="shared" si="443"/>
        <v>0</v>
      </c>
      <c r="L369" s="115">
        <f t="shared" si="443"/>
        <v>530.89123365850423</v>
      </c>
    </row>
    <row r="370" spans="1:12" hidden="1" x14ac:dyDescent="0.25">
      <c r="A370" s="49">
        <v>343</v>
      </c>
      <c r="B370" s="50" t="s">
        <v>123</v>
      </c>
      <c r="C370" s="106">
        <f>C371</f>
        <v>1605.52</v>
      </c>
      <c r="D370" s="106">
        <f t="shared" si="442"/>
        <v>213.08912336585041</v>
      </c>
      <c r="E370" s="106">
        <f t="shared" si="442"/>
        <v>2000</v>
      </c>
      <c r="F370" s="106">
        <f t="shared" si="442"/>
        <v>265.44561682925212</v>
      </c>
      <c r="G370" s="106">
        <f t="shared" si="442"/>
        <v>4000</v>
      </c>
      <c r="H370" s="106">
        <f t="shared" si="443"/>
        <v>530.89123365850423</v>
      </c>
      <c r="I370" s="106">
        <f t="shared" si="443"/>
        <v>0</v>
      </c>
      <c r="J370" s="106">
        <f t="shared" si="443"/>
        <v>530.89123365850423</v>
      </c>
      <c r="K370" s="106">
        <f t="shared" si="443"/>
        <v>0</v>
      </c>
      <c r="L370" s="106">
        <f t="shared" si="443"/>
        <v>530.89123365850423</v>
      </c>
    </row>
    <row r="371" spans="1:12" ht="26.25" hidden="1" x14ac:dyDescent="0.25">
      <c r="A371" s="51">
        <v>3431</v>
      </c>
      <c r="B371" s="44" t="s">
        <v>124</v>
      </c>
      <c r="C371" s="107">
        <v>1605.52</v>
      </c>
      <c r="D371" s="107">
        <f>C371/7.5345</f>
        <v>213.08912336585041</v>
      </c>
      <c r="E371" s="108">
        <v>2000</v>
      </c>
      <c r="F371" s="107">
        <f>E371/7.5345</f>
        <v>265.44561682925212</v>
      </c>
      <c r="G371" s="107">
        <v>4000</v>
      </c>
      <c r="H371" s="108">
        <f>G371/7.5345</f>
        <v>530.89123365850423</v>
      </c>
      <c r="I371" s="108">
        <v>0</v>
      </c>
      <c r="J371" s="109">
        <f>H371+I371</f>
        <v>530.89123365850423</v>
      </c>
      <c r="K371" s="109"/>
      <c r="L371" s="109">
        <f>J371+K371</f>
        <v>530.89123365850423</v>
      </c>
    </row>
    <row r="372" spans="1:12" x14ac:dyDescent="0.25">
      <c r="A372" s="81" t="s">
        <v>55</v>
      </c>
      <c r="B372" s="82" t="s">
        <v>65</v>
      </c>
      <c r="C372" s="113">
        <f>C373</f>
        <v>64320</v>
      </c>
      <c r="D372" s="113">
        <f t="shared" ref="D372:G372" si="444">D373</f>
        <v>8536.7310372287466</v>
      </c>
      <c r="E372" s="113">
        <f t="shared" si="444"/>
        <v>75000</v>
      </c>
      <c r="F372" s="113">
        <f t="shared" si="444"/>
        <v>9954.2106310969539</v>
      </c>
      <c r="G372" s="113">
        <f t="shared" si="444"/>
        <v>75000</v>
      </c>
      <c r="H372" s="113">
        <f t="shared" ref="H372:L372" si="445">H373</f>
        <v>9954.2106310969539</v>
      </c>
      <c r="I372" s="113">
        <f t="shared" si="445"/>
        <v>0</v>
      </c>
      <c r="J372" s="113">
        <f t="shared" si="445"/>
        <v>9954.2106310969539</v>
      </c>
      <c r="K372" s="113">
        <f t="shared" si="445"/>
        <v>162000</v>
      </c>
      <c r="L372" s="113">
        <f t="shared" si="445"/>
        <v>171954.21063109697</v>
      </c>
    </row>
    <row r="373" spans="1:12" x14ac:dyDescent="0.25">
      <c r="A373" s="54">
        <v>3</v>
      </c>
      <c r="B373" s="41" t="s">
        <v>21</v>
      </c>
      <c r="C373" s="114">
        <f>C374+C393</f>
        <v>64320</v>
      </c>
      <c r="D373" s="114">
        <f t="shared" ref="D373:G373" si="446">D374+D393</f>
        <v>8536.7310372287466</v>
      </c>
      <c r="E373" s="114">
        <f t="shared" si="446"/>
        <v>75000</v>
      </c>
      <c r="F373" s="114">
        <f t="shared" si="446"/>
        <v>9954.2106310969539</v>
      </c>
      <c r="G373" s="114">
        <f t="shared" si="446"/>
        <v>75000</v>
      </c>
      <c r="H373" s="114">
        <f t="shared" ref="H373:L373" si="447">H374+H393</f>
        <v>9954.2106310969539</v>
      </c>
      <c r="I373" s="114">
        <f t="shared" si="447"/>
        <v>0</v>
      </c>
      <c r="J373" s="114">
        <f t="shared" si="447"/>
        <v>9954.2106310969539</v>
      </c>
      <c r="K373" s="114">
        <f t="shared" si="447"/>
        <v>162000</v>
      </c>
      <c r="L373" s="114">
        <f t="shared" si="447"/>
        <v>171954.21063109697</v>
      </c>
    </row>
    <row r="374" spans="1:12" x14ac:dyDescent="0.25">
      <c r="A374" s="55">
        <v>32</v>
      </c>
      <c r="B374" s="42" t="s">
        <v>36</v>
      </c>
      <c r="C374" s="115">
        <f>C375+C379+C386+C391</f>
        <v>64320</v>
      </c>
      <c r="D374" s="115">
        <f t="shared" ref="D374:G374" si="448">D375+D379+D386+D391</f>
        <v>8536.7310372287466</v>
      </c>
      <c r="E374" s="115">
        <f t="shared" si="448"/>
        <v>75000</v>
      </c>
      <c r="F374" s="115">
        <f t="shared" si="448"/>
        <v>9954.2106310969539</v>
      </c>
      <c r="G374" s="115">
        <f t="shared" si="448"/>
        <v>75000</v>
      </c>
      <c r="H374" s="115">
        <f t="shared" ref="H374:L374" si="449">H375+H379+H386+H391</f>
        <v>9954.2106310969539</v>
      </c>
      <c r="I374" s="115">
        <f t="shared" si="449"/>
        <v>0</v>
      </c>
      <c r="J374" s="115">
        <f t="shared" si="449"/>
        <v>9954.2106310969539</v>
      </c>
      <c r="K374" s="115">
        <f t="shared" si="449"/>
        <v>162000</v>
      </c>
      <c r="L374" s="115">
        <f t="shared" si="449"/>
        <v>171954.21063109697</v>
      </c>
    </row>
    <row r="375" spans="1:12" hidden="1" x14ac:dyDescent="0.25">
      <c r="A375" s="56">
        <v>321</v>
      </c>
      <c r="B375" s="43" t="s">
        <v>100</v>
      </c>
      <c r="C375" s="106">
        <f>SUM(C376:C378)</f>
        <v>0</v>
      </c>
      <c r="D375" s="106">
        <f t="shared" ref="D375:G375" si="450">SUM(D376:D378)</f>
        <v>0</v>
      </c>
      <c r="E375" s="106">
        <f t="shared" si="450"/>
        <v>0</v>
      </c>
      <c r="F375" s="106">
        <f t="shared" si="450"/>
        <v>0</v>
      </c>
      <c r="G375" s="106">
        <f t="shared" si="450"/>
        <v>0</v>
      </c>
      <c r="H375" s="106">
        <f t="shared" ref="H375:L375" si="451">SUM(H376:H378)</f>
        <v>0</v>
      </c>
      <c r="I375" s="106">
        <f t="shared" si="451"/>
        <v>0</v>
      </c>
      <c r="J375" s="106">
        <f t="shared" si="451"/>
        <v>0</v>
      </c>
      <c r="K375" s="106">
        <f t="shared" si="451"/>
        <v>0</v>
      </c>
      <c r="L375" s="106">
        <f t="shared" si="451"/>
        <v>0</v>
      </c>
    </row>
    <row r="376" spans="1:12" hidden="1" x14ac:dyDescent="0.25">
      <c r="A376" s="70">
        <v>3211</v>
      </c>
      <c r="B376" s="44" t="s">
        <v>101</v>
      </c>
      <c r="C376" s="107">
        <v>0</v>
      </c>
      <c r="D376" s="107">
        <f t="shared" ref="D376:D378" si="452">C376/7.5345</f>
        <v>0</v>
      </c>
      <c r="E376" s="108">
        <v>0</v>
      </c>
      <c r="F376" s="107">
        <f t="shared" ref="F376:F378" si="453">E376/7.5345</f>
        <v>0</v>
      </c>
      <c r="G376" s="107">
        <v>0</v>
      </c>
      <c r="H376" s="108">
        <f t="shared" ref="H376:H378" si="454">G376/7.5345</f>
        <v>0</v>
      </c>
      <c r="I376" s="108">
        <v>0</v>
      </c>
      <c r="J376" s="109">
        <f>H376+I376</f>
        <v>0</v>
      </c>
      <c r="K376" s="109">
        <v>0</v>
      </c>
      <c r="L376" s="109">
        <f t="shared" ref="L376:L378" si="455">J376+K376</f>
        <v>0</v>
      </c>
    </row>
    <row r="377" spans="1:12" hidden="1" x14ac:dyDescent="0.25">
      <c r="A377" s="70">
        <v>3213</v>
      </c>
      <c r="B377" s="71" t="s">
        <v>102</v>
      </c>
      <c r="C377" s="107">
        <v>0</v>
      </c>
      <c r="D377" s="107">
        <f t="shared" si="452"/>
        <v>0</v>
      </c>
      <c r="E377" s="108">
        <v>0</v>
      </c>
      <c r="F377" s="107">
        <f t="shared" si="453"/>
        <v>0</v>
      </c>
      <c r="G377" s="107">
        <v>0</v>
      </c>
      <c r="H377" s="108">
        <f t="shared" si="454"/>
        <v>0</v>
      </c>
      <c r="I377" s="108">
        <v>0</v>
      </c>
      <c r="J377" s="109">
        <f>H377+I377</f>
        <v>0</v>
      </c>
      <c r="K377" s="109">
        <v>0</v>
      </c>
      <c r="L377" s="109">
        <f t="shared" si="455"/>
        <v>0</v>
      </c>
    </row>
    <row r="378" spans="1:12" hidden="1" x14ac:dyDescent="0.25">
      <c r="A378" s="51">
        <v>3214</v>
      </c>
      <c r="B378" s="44" t="s">
        <v>103</v>
      </c>
      <c r="C378" s="107">
        <v>0</v>
      </c>
      <c r="D378" s="107">
        <f t="shared" si="452"/>
        <v>0</v>
      </c>
      <c r="E378" s="108">
        <v>0</v>
      </c>
      <c r="F378" s="107">
        <f t="shared" si="453"/>
        <v>0</v>
      </c>
      <c r="G378" s="107">
        <v>0</v>
      </c>
      <c r="H378" s="108">
        <f t="shared" si="454"/>
        <v>0</v>
      </c>
      <c r="I378" s="108">
        <v>0</v>
      </c>
      <c r="J378" s="109">
        <f>H378+I378</f>
        <v>0</v>
      </c>
      <c r="K378" s="109">
        <v>0</v>
      </c>
      <c r="L378" s="109">
        <f t="shared" si="455"/>
        <v>0</v>
      </c>
    </row>
    <row r="379" spans="1:12" hidden="1" x14ac:dyDescent="0.25">
      <c r="A379" s="56">
        <v>322</v>
      </c>
      <c r="B379" s="43" t="s">
        <v>92</v>
      </c>
      <c r="C379" s="106">
        <f>SUM(C380:C385)</f>
        <v>64320</v>
      </c>
      <c r="D379" s="106">
        <f t="shared" ref="D379:G379" si="456">SUM(D380:D385)</f>
        <v>8536.7310372287466</v>
      </c>
      <c r="E379" s="106">
        <f t="shared" si="456"/>
        <v>75000</v>
      </c>
      <c r="F379" s="106">
        <f t="shared" si="456"/>
        <v>9954.2106310969539</v>
      </c>
      <c r="G379" s="106">
        <f t="shared" si="456"/>
        <v>75000</v>
      </c>
      <c r="H379" s="106">
        <f t="shared" ref="H379:L379" si="457">SUM(H380:H385)</f>
        <v>9954.2106310969539</v>
      </c>
      <c r="I379" s="106">
        <f t="shared" si="457"/>
        <v>0</v>
      </c>
      <c r="J379" s="106">
        <f t="shared" si="457"/>
        <v>9954.2106310969539</v>
      </c>
      <c r="K379" s="106">
        <f t="shared" si="457"/>
        <v>162000</v>
      </c>
      <c r="L379" s="106">
        <f t="shared" si="457"/>
        <v>171954.21063109697</v>
      </c>
    </row>
    <row r="380" spans="1:12" hidden="1" x14ac:dyDescent="0.25">
      <c r="A380" s="51">
        <v>3221</v>
      </c>
      <c r="B380" s="44" t="s">
        <v>104</v>
      </c>
      <c r="C380" s="107">
        <v>0</v>
      </c>
      <c r="D380" s="107">
        <f t="shared" ref="D380:D385" si="458">C380/7.5345</f>
        <v>0</v>
      </c>
      <c r="E380" s="108">
        <v>0</v>
      </c>
      <c r="F380" s="107">
        <f t="shared" ref="F380:F385" si="459">E380/7.5345</f>
        <v>0</v>
      </c>
      <c r="G380" s="107">
        <v>0</v>
      </c>
      <c r="H380" s="108">
        <f t="shared" ref="H380:H385" si="460">G380/7.5345</f>
        <v>0</v>
      </c>
      <c r="I380" s="108">
        <v>0</v>
      </c>
      <c r="J380" s="109">
        <f t="shared" ref="J380:J385" si="461">H380+I380</f>
        <v>0</v>
      </c>
      <c r="K380" s="109">
        <v>0</v>
      </c>
      <c r="L380" s="109">
        <f t="shared" ref="L380:L385" si="462">J380+K380</f>
        <v>0</v>
      </c>
    </row>
    <row r="381" spans="1:12" hidden="1" x14ac:dyDescent="0.25">
      <c r="A381" s="51">
        <v>3222</v>
      </c>
      <c r="B381" s="44" t="s">
        <v>93</v>
      </c>
      <c r="C381" s="107">
        <v>64320</v>
      </c>
      <c r="D381" s="107">
        <f t="shared" si="458"/>
        <v>8536.7310372287466</v>
      </c>
      <c r="E381" s="108">
        <v>75000</v>
      </c>
      <c r="F381" s="107">
        <f t="shared" si="459"/>
        <v>9954.2106310969539</v>
      </c>
      <c r="G381" s="107">
        <v>75000</v>
      </c>
      <c r="H381" s="108">
        <f t="shared" si="460"/>
        <v>9954.2106310969539</v>
      </c>
      <c r="I381" s="108">
        <v>0</v>
      </c>
      <c r="J381" s="109">
        <f t="shared" si="461"/>
        <v>9954.2106310969539</v>
      </c>
      <c r="K381" s="109">
        <v>162000</v>
      </c>
      <c r="L381" s="109">
        <f t="shared" si="462"/>
        <v>171954.21063109697</v>
      </c>
    </row>
    <row r="382" spans="1:12" hidden="1" x14ac:dyDescent="0.25">
      <c r="A382" s="51">
        <v>3223</v>
      </c>
      <c r="B382" s="44" t="s">
        <v>105</v>
      </c>
      <c r="C382" s="107">
        <v>0</v>
      </c>
      <c r="D382" s="107">
        <f t="shared" si="458"/>
        <v>0</v>
      </c>
      <c r="E382" s="108">
        <v>0</v>
      </c>
      <c r="F382" s="107">
        <f t="shared" si="459"/>
        <v>0</v>
      </c>
      <c r="G382" s="107">
        <v>0</v>
      </c>
      <c r="H382" s="108">
        <f t="shared" si="460"/>
        <v>0</v>
      </c>
      <c r="I382" s="108">
        <v>0</v>
      </c>
      <c r="J382" s="109">
        <f t="shared" si="461"/>
        <v>0</v>
      </c>
      <c r="K382" s="109">
        <v>0</v>
      </c>
      <c r="L382" s="109">
        <f t="shared" si="462"/>
        <v>0</v>
      </c>
    </row>
    <row r="383" spans="1:12" ht="26.25" hidden="1" x14ac:dyDescent="0.25">
      <c r="A383" s="51">
        <v>3224</v>
      </c>
      <c r="B383" s="44" t="s">
        <v>125</v>
      </c>
      <c r="C383" s="107">
        <v>0</v>
      </c>
      <c r="D383" s="107">
        <f t="shared" si="458"/>
        <v>0</v>
      </c>
      <c r="E383" s="108">
        <v>0</v>
      </c>
      <c r="F383" s="107">
        <f t="shared" si="459"/>
        <v>0</v>
      </c>
      <c r="G383" s="107">
        <v>0</v>
      </c>
      <c r="H383" s="108">
        <f t="shared" si="460"/>
        <v>0</v>
      </c>
      <c r="I383" s="108">
        <v>0</v>
      </c>
      <c r="J383" s="109">
        <f t="shared" si="461"/>
        <v>0</v>
      </c>
      <c r="K383" s="109">
        <v>0</v>
      </c>
      <c r="L383" s="109">
        <f t="shared" si="462"/>
        <v>0</v>
      </c>
    </row>
    <row r="384" spans="1:12" hidden="1" x14ac:dyDescent="0.25">
      <c r="A384" s="51">
        <v>3225</v>
      </c>
      <c r="B384" s="44" t="s">
        <v>106</v>
      </c>
      <c r="C384" s="107">
        <v>0</v>
      </c>
      <c r="D384" s="107">
        <f t="shared" si="458"/>
        <v>0</v>
      </c>
      <c r="E384" s="108">
        <v>0</v>
      </c>
      <c r="F384" s="107">
        <f t="shared" si="459"/>
        <v>0</v>
      </c>
      <c r="G384" s="107">
        <v>0</v>
      </c>
      <c r="H384" s="108">
        <f t="shared" si="460"/>
        <v>0</v>
      </c>
      <c r="I384" s="108">
        <v>0</v>
      </c>
      <c r="J384" s="109">
        <f t="shared" si="461"/>
        <v>0</v>
      </c>
      <c r="K384" s="109">
        <v>0</v>
      </c>
      <c r="L384" s="109">
        <f t="shared" si="462"/>
        <v>0</v>
      </c>
    </row>
    <row r="385" spans="1:12" ht="26.25" hidden="1" x14ac:dyDescent="0.25">
      <c r="A385" s="51">
        <v>3227</v>
      </c>
      <c r="B385" s="44" t="s">
        <v>107</v>
      </c>
      <c r="C385" s="107">
        <v>0</v>
      </c>
      <c r="D385" s="107">
        <f t="shared" si="458"/>
        <v>0</v>
      </c>
      <c r="E385" s="108">
        <v>0</v>
      </c>
      <c r="F385" s="107">
        <f t="shared" si="459"/>
        <v>0</v>
      </c>
      <c r="G385" s="107">
        <v>0</v>
      </c>
      <c r="H385" s="108">
        <f t="shared" si="460"/>
        <v>0</v>
      </c>
      <c r="I385" s="108">
        <v>0</v>
      </c>
      <c r="J385" s="109">
        <f t="shared" si="461"/>
        <v>0</v>
      </c>
      <c r="K385" s="109">
        <v>0</v>
      </c>
      <c r="L385" s="109">
        <f t="shared" si="462"/>
        <v>0</v>
      </c>
    </row>
    <row r="386" spans="1:12" hidden="1" x14ac:dyDescent="0.25">
      <c r="A386" s="56">
        <v>323</v>
      </c>
      <c r="B386" s="43" t="s">
        <v>108</v>
      </c>
      <c r="C386" s="106">
        <f>SUM(C387:C390)</f>
        <v>0</v>
      </c>
      <c r="D386" s="106">
        <f t="shared" ref="D386:G386" si="463">SUM(D387:D390)</f>
        <v>0</v>
      </c>
      <c r="E386" s="106">
        <f t="shared" si="463"/>
        <v>0</v>
      </c>
      <c r="F386" s="106">
        <f t="shared" si="463"/>
        <v>0</v>
      </c>
      <c r="G386" s="106">
        <f t="shared" si="463"/>
        <v>0</v>
      </c>
      <c r="H386" s="106">
        <f t="shared" ref="H386:L386" si="464">SUM(H387:H390)</f>
        <v>0</v>
      </c>
      <c r="I386" s="106">
        <f t="shared" si="464"/>
        <v>0</v>
      </c>
      <c r="J386" s="106">
        <f t="shared" si="464"/>
        <v>0</v>
      </c>
      <c r="K386" s="106">
        <f t="shared" si="464"/>
        <v>0</v>
      </c>
      <c r="L386" s="106">
        <f t="shared" si="464"/>
        <v>0</v>
      </c>
    </row>
    <row r="387" spans="1:12" hidden="1" x14ac:dyDescent="0.25">
      <c r="A387" s="51">
        <v>3232</v>
      </c>
      <c r="B387" s="44" t="s">
        <v>126</v>
      </c>
      <c r="C387" s="107">
        <v>0</v>
      </c>
      <c r="D387" s="107">
        <f t="shared" ref="D387:D390" si="465">C387/7.5345</f>
        <v>0</v>
      </c>
      <c r="E387" s="108">
        <v>0</v>
      </c>
      <c r="F387" s="107">
        <f t="shared" ref="F387:F390" si="466">E387/7.5345</f>
        <v>0</v>
      </c>
      <c r="G387" s="107">
        <v>0</v>
      </c>
      <c r="H387" s="108">
        <f t="shared" ref="H387:H390" si="467">G387/7.5345</f>
        <v>0</v>
      </c>
      <c r="I387" s="108">
        <v>0</v>
      </c>
      <c r="J387" s="109">
        <f>H387+I387</f>
        <v>0</v>
      </c>
      <c r="K387" s="109">
        <v>0</v>
      </c>
      <c r="L387" s="109">
        <f t="shared" ref="L387:L390" si="468">J387+K387</f>
        <v>0</v>
      </c>
    </row>
    <row r="388" spans="1:12" hidden="1" x14ac:dyDescent="0.25">
      <c r="A388" s="51">
        <v>3234</v>
      </c>
      <c r="B388" s="44" t="s">
        <v>111</v>
      </c>
      <c r="C388" s="107">
        <v>0</v>
      </c>
      <c r="D388" s="107">
        <f t="shared" si="465"/>
        <v>0</v>
      </c>
      <c r="E388" s="108">
        <v>0</v>
      </c>
      <c r="F388" s="107">
        <f t="shared" si="466"/>
        <v>0</v>
      </c>
      <c r="G388" s="107">
        <v>0</v>
      </c>
      <c r="H388" s="108">
        <f t="shared" si="467"/>
        <v>0</v>
      </c>
      <c r="I388" s="108">
        <v>0</v>
      </c>
      <c r="J388" s="109">
        <f>H388+I388</f>
        <v>0</v>
      </c>
      <c r="K388" s="109">
        <v>0</v>
      </c>
      <c r="L388" s="109">
        <f t="shared" si="468"/>
        <v>0</v>
      </c>
    </row>
    <row r="389" spans="1:12" hidden="1" x14ac:dyDescent="0.25">
      <c r="A389" s="51">
        <v>3236</v>
      </c>
      <c r="B389" s="44" t="s">
        <v>113</v>
      </c>
      <c r="C389" s="107">
        <v>0</v>
      </c>
      <c r="D389" s="107">
        <f t="shared" si="465"/>
        <v>0</v>
      </c>
      <c r="E389" s="108">
        <v>0</v>
      </c>
      <c r="F389" s="107">
        <f t="shared" si="466"/>
        <v>0</v>
      </c>
      <c r="G389" s="107">
        <v>0</v>
      </c>
      <c r="H389" s="108">
        <f t="shared" si="467"/>
        <v>0</v>
      </c>
      <c r="I389" s="108">
        <v>0</v>
      </c>
      <c r="J389" s="109">
        <f>H389+I389</f>
        <v>0</v>
      </c>
      <c r="K389" s="109">
        <v>0</v>
      </c>
      <c r="L389" s="109">
        <f t="shared" si="468"/>
        <v>0</v>
      </c>
    </row>
    <row r="390" spans="1:12" hidden="1" x14ac:dyDescent="0.25">
      <c r="A390" s="51">
        <v>3239</v>
      </c>
      <c r="B390" s="44" t="s">
        <v>116</v>
      </c>
      <c r="C390" s="107">
        <v>0</v>
      </c>
      <c r="D390" s="107">
        <f t="shared" si="465"/>
        <v>0</v>
      </c>
      <c r="E390" s="108">
        <v>0</v>
      </c>
      <c r="F390" s="107">
        <f t="shared" si="466"/>
        <v>0</v>
      </c>
      <c r="G390" s="107">
        <v>0</v>
      </c>
      <c r="H390" s="108">
        <f t="shared" si="467"/>
        <v>0</v>
      </c>
      <c r="I390" s="108">
        <v>0</v>
      </c>
      <c r="J390" s="109">
        <f>H390+I390</f>
        <v>0</v>
      </c>
      <c r="K390" s="109">
        <v>0</v>
      </c>
      <c r="L390" s="109">
        <f t="shared" si="468"/>
        <v>0</v>
      </c>
    </row>
    <row r="391" spans="1:12" ht="26.25" hidden="1" x14ac:dyDescent="0.25">
      <c r="A391" s="49">
        <v>329</v>
      </c>
      <c r="B391" s="50" t="s">
        <v>117</v>
      </c>
      <c r="C391" s="106">
        <f>C392</f>
        <v>0</v>
      </c>
      <c r="D391" s="106">
        <f t="shared" ref="D391:G391" si="469">D392</f>
        <v>0</v>
      </c>
      <c r="E391" s="106">
        <f t="shared" si="469"/>
        <v>0</v>
      </c>
      <c r="F391" s="106">
        <f t="shared" si="469"/>
        <v>0</v>
      </c>
      <c r="G391" s="106">
        <f t="shared" si="469"/>
        <v>0</v>
      </c>
      <c r="H391" s="106">
        <f t="shared" ref="H391:L391" si="470">H392</f>
        <v>0</v>
      </c>
      <c r="I391" s="106">
        <f t="shared" si="470"/>
        <v>0</v>
      </c>
      <c r="J391" s="106">
        <f t="shared" si="470"/>
        <v>0</v>
      </c>
      <c r="K391" s="106">
        <f t="shared" si="470"/>
        <v>0</v>
      </c>
      <c r="L391" s="106">
        <f t="shared" si="470"/>
        <v>0</v>
      </c>
    </row>
    <row r="392" spans="1:12" ht="26.25" hidden="1" x14ac:dyDescent="0.25">
      <c r="A392" s="51">
        <v>3299</v>
      </c>
      <c r="B392" s="44" t="s">
        <v>117</v>
      </c>
      <c r="C392" s="107">
        <v>0</v>
      </c>
      <c r="D392" s="107">
        <f>C392/7.5345</f>
        <v>0</v>
      </c>
      <c r="E392" s="108">
        <v>0</v>
      </c>
      <c r="F392" s="107">
        <f>E392/7.5345</f>
        <v>0</v>
      </c>
      <c r="G392" s="107">
        <v>0</v>
      </c>
      <c r="H392" s="108">
        <f>G392/7.5345</f>
        <v>0</v>
      </c>
      <c r="I392" s="108">
        <v>0</v>
      </c>
      <c r="J392" s="109">
        <f>H392+I392</f>
        <v>0</v>
      </c>
      <c r="K392" s="109">
        <v>0</v>
      </c>
      <c r="L392" s="109">
        <f>J392+K392</f>
        <v>0</v>
      </c>
    </row>
    <row r="393" spans="1:12" x14ac:dyDescent="0.25">
      <c r="A393" s="47">
        <v>34</v>
      </c>
      <c r="B393" s="48" t="s">
        <v>122</v>
      </c>
      <c r="C393" s="115">
        <f>C394</f>
        <v>0</v>
      </c>
      <c r="D393" s="115">
        <f t="shared" ref="D393:G394" si="471">D394</f>
        <v>0</v>
      </c>
      <c r="E393" s="115">
        <f t="shared" si="471"/>
        <v>0</v>
      </c>
      <c r="F393" s="115">
        <f t="shared" si="471"/>
        <v>0</v>
      </c>
      <c r="G393" s="115">
        <f t="shared" si="471"/>
        <v>0</v>
      </c>
      <c r="H393" s="115">
        <f t="shared" ref="H393:L394" si="472">H394</f>
        <v>0</v>
      </c>
      <c r="I393" s="115">
        <f t="shared" si="472"/>
        <v>0</v>
      </c>
      <c r="J393" s="115">
        <f t="shared" si="472"/>
        <v>0</v>
      </c>
      <c r="K393" s="115">
        <f t="shared" si="472"/>
        <v>0</v>
      </c>
      <c r="L393" s="115">
        <f t="shared" si="472"/>
        <v>0</v>
      </c>
    </row>
    <row r="394" spans="1:12" hidden="1" x14ac:dyDescent="0.25">
      <c r="A394" s="49">
        <v>343</v>
      </c>
      <c r="B394" s="50" t="s">
        <v>123</v>
      </c>
      <c r="C394" s="106">
        <f>C395</f>
        <v>0</v>
      </c>
      <c r="D394" s="106">
        <f t="shared" si="471"/>
        <v>0</v>
      </c>
      <c r="E394" s="106">
        <f t="shared" si="471"/>
        <v>0</v>
      </c>
      <c r="F394" s="106">
        <f t="shared" si="471"/>
        <v>0</v>
      </c>
      <c r="G394" s="106">
        <f t="shared" si="471"/>
        <v>0</v>
      </c>
      <c r="H394" s="106">
        <f t="shared" si="472"/>
        <v>0</v>
      </c>
      <c r="I394" s="106">
        <f t="shared" si="472"/>
        <v>0</v>
      </c>
      <c r="J394" s="106">
        <f t="shared" si="472"/>
        <v>0</v>
      </c>
      <c r="K394" s="106">
        <f t="shared" si="472"/>
        <v>0</v>
      </c>
      <c r="L394" s="106">
        <f t="shared" si="472"/>
        <v>0</v>
      </c>
    </row>
    <row r="395" spans="1:12" ht="26.25" hidden="1" x14ac:dyDescent="0.25">
      <c r="A395" s="51">
        <v>3431</v>
      </c>
      <c r="B395" s="44" t="s">
        <v>124</v>
      </c>
      <c r="C395" s="107">
        <v>0</v>
      </c>
      <c r="D395" s="107">
        <f>C395/7.5345</f>
        <v>0</v>
      </c>
      <c r="E395" s="108">
        <v>0</v>
      </c>
      <c r="F395" s="107">
        <f>E395/7.5345</f>
        <v>0</v>
      </c>
      <c r="G395" s="107">
        <v>0</v>
      </c>
      <c r="H395" s="108">
        <f>G395/7.5345</f>
        <v>0</v>
      </c>
      <c r="I395" s="108">
        <v>0</v>
      </c>
      <c r="J395" s="109">
        <f>H395+I395</f>
        <v>0</v>
      </c>
      <c r="K395" s="109">
        <v>0</v>
      </c>
      <c r="L395" s="109">
        <f>J395+K395</f>
        <v>0</v>
      </c>
    </row>
    <row r="396" spans="1:12" ht="15" hidden="1" customHeight="1" x14ac:dyDescent="0.25">
      <c r="A396" s="65" t="s">
        <v>191</v>
      </c>
      <c r="B396" s="61" t="s">
        <v>192</v>
      </c>
      <c r="C396" s="112">
        <f>C397</f>
        <v>5336.85</v>
      </c>
      <c r="D396" s="112">
        <f t="shared" ref="D396:G398" si="473">D397</f>
        <v>708.32172008759699</v>
      </c>
      <c r="E396" s="112">
        <f t="shared" si="473"/>
        <v>29000</v>
      </c>
      <c r="F396" s="112">
        <f t="shared" si="473"/>
        <v>3848.9614440241558</v>
      </c>
      <c r="G396" s="112">
        <f t="shared" si="473"/>
        <v>0</v>
      </c>
      <c r="H396" s="112">
        <f t="shared" ref="H396:I398" si="474">H397</f>
        <v>0</v>
      </c>
      <c r="I396" s="112">
        <f t="shared" si="474"/>
        <v>0</v>
      </c>
      <c r="J396" s="112">
        <f>J397</f>
        <v>0</v>
      </c>
      <c r="K396" s="112"/>
      <c r="L396" s="112">
        <f>L397</f>
        <v>0</v>
      </c>
    </row>
    <row r="397" spans="1:12" hidden="1" x14ac:dyDescent="0.25">
      <c r="A397" s="84" t="s">
        <v>63</v>
      </c>
      <c r="B397" s="86" t="s">
        <v>64</v>
      </c>
      <c r="C397" s="113">
        <f>C398</f>
        <v>5336.85</v>
      </c>
      <c r="D397" s="113">
        <f t="shared" si="473"/>
        <v>708.32172008759699</v>
      </c>
      <c r="E397" s="113">
        <f t="shared" si="473"/>
        <v>29000</v>
      </c>
      <c r="F397" s="113">
        <f t="shared" si="473"/>
        <v>3848.9614440241558</v>
      </c>
      <c r="G397" s="113">
        <f t="shared" si="473"/>
        <v>0</v>
      </c>
      <c r="H397" s="113">
        <f t="shared" si="474"/>
        <v>0</v>
      </c>
      <c r="I397" s="113">
        <f t="shared" si="474"/>
        <v>0</v>
      </c>
      <c r="J397" s="113">
        <f t="shared" ref="J397:L398" si="475">J398</f>
        <v>0</v>
      </c>
      <c r="K397" s="113"/>
      <c r="L397" s="113">
        <f t="shared" si="475"/>
        <v>0</v>
      </c>
    </row>
    <row r="398" spans="1:12" hidden="1" x14ac:dyDescent="0.25">
      <c r="A398" s="54">
        <v>3</v>
      </c>
      <c r="B398" s="41" t="s">
        <v>21</v>
      </c>
      <c r="C398" s="114">
        <f>C399</f>
        <v>5336.85</v>
      </c>
      <c r="D398" s="114">
        <f t="shared" si="473"/>
        <v>708.32172008759699</v>
      </c>
      <c r="E398" s="114">
        <f t="shared" si="473"/>
        <v>29000</v>
      </c>
      <c r="F398" s="114">
        <f t="shared" si="473"/>
        <v>3848.9614440241558</v>
      </c>
      <c r="G398" s="114">
        <f t="shared" si="473"/>
        <v>0</v>
      </c>
      <c r="H398" s="114">
        <f t="shared" si="474"/>
        <v>0</v>
      </c>
      <c r="I398" s="114">
        <f t="shared" si="474"/>
        <v>0</v>
      </c>
      <c r="J398" s="114">
        <f t="shared" si="475"/>
        <v>0</v>
      </c>
      <c r="K398" s="114"/>
      <c r="L398" s="114">
        <f t="shared" si="475"/>
        <v>0</v>
      </c>
    </row>
    <row r="399" spans="1:12" hidden="1" x14ac:dyDescent="0.25">
      <c r="A399" s="55">
        <v>32</v>
      </c>
      <c r="B399" s="42" t="s">
        <v>36</v>
      </c>
      <c r="C399" s="115">
        <f>C400+C403+C407+C410</f>
        <v>5336.85</v>
      </c>
      <c r="D399" s="115">
        <f t="shared" ref="D399:G399" si="476">D400+D403+D407+D410</f>
        <v>708.32172008759699</v>
      </c>
      <c r="E399" s="115">
        <f t="shared" si="476"/>
        <v>29000</v>
      </c>
      <c r="F399" s="115">
        <f t="shared" si="476"/>
        <v>3848.9614440241558</v>
      </c>
      <c r="G399" s="115">
        <f t="shared" si="476"/>
        <v>0</v>
      </c>
      <c r="H399" s="115">
        <f t="shared" ref="H399:J399" si="477">H400+H403+H407+H410</f>
        <v>0</v>
      </c>
      <c r="I399" s="115">
        <f t="shared" si="477"/>
        <v>0</v>
      </c>
      <c r="J399" s="115">
        <f t="shared" si="477"/>
        <v>0</v>
      </c>
      <c r="K399" s="115"/>
      <c r="L399" s="115">
        <f t="shared" ref="L399" si="478">L400+L403+L407+L410</f>
        <v>0</v>
      </c>
    </row>
    <row r="400" spans="1:12" hidden="1" x14ac:dyDescent="0.25">
      <c r="A400" s="56">
        <v>321</v>
      </c>
      <c r="B400" s="43" t="s">
        <v>100</v>
      </c>
      <c r="C400" s="106">
        <f>SUM(C401:C402)</f>
        <v>120</v>
      </c>
      <c r="D400" s="106">
        <f t="shared" ref="D400:G400" si="479">SUM(D401:D402)</f>
        <v>15.926737009755126</v>
      </c>
      <c r="E400" s="106">
        <f t="shared" si="479"/>
        <v>2000</v>
      </c>
      <c r="F400" s="106">
        <f t="shared" si="479"/>
        <v>265.44561682925212</v>
      </c>
      <c r="G400" s="106">
        <f t="shared" si="479"/>
        <v>0</v>
      </c>
      <c r="H400" s="106">
        <f t="shared" ref="H400:J400" si="480">SUM(H401:H402)</f>
        <v>0</v>
      </c>
      <c r="I400" s="106">
        <f t="shared" si="480"/>
        <v>0</v>
      </c>
      <c r="J400" s="106">
        <f t="shared" si="480"/>
        <v>0</v>
      </c>
      <c r="K400" s="106"/>
      <c r="L400" s="106">
        <f t="shared" ref="L400" si="481">SUM(L401:L402)</f>
        <v>0</v>
      </c>
    </row>
    <row r="401" spans="1:12" hidden="1" x14ac:dyDescent="0.25">
      <c r="A401" s="70">
        <v>3211</v>
      </c>
      <c r="B401" s="44" t="s">
        <v>101</v>
      </c>
      <c r="C401" s="107">
        <v>120</v>
      </c>
      <c r="D401" s="107">
        <f t="shared" ref="D401:D402" si="482">C401/7.5345</f>
        <v>15.926737009755126</v>
      </c>
      <c r="E401" s="108">
        <v>1000</v>
      </c>
      <c r="F401" s="107">
        <f t="shared" ref="F401:F402" si="483">E401/7.5345</f>
        <v>132.72280841462606</v>
      </c>
      <c r="G401" s="107">
        <v>0</v>
      </c>
      <c r="H401" s="108">
        <f t="shared" ref="H401:H402" si="484">G401/7.5345</f>
        <v>0</v>
      </c>
      <c r="I401" s="108">
        <v>0</v>
      </c>
      <c r="J401" s="109">
        <f>H401+I401</f>
        <v>0</v>
      </c>
      <c r="K401" s="109"/>
      <c r="L401" s="109">
        <f t="shared" ref="L401:L402" si="485">J401+K401</f>
        <v>0</v>
      </c>
    </row>
    <row r="402" spans="1:12" hidden="1" x14ac:dyDescent="0.25">
      <c r="A402" s="70">
        <v>3213</v>
      </c>
      <c r="B402" s="71" t="s">
        <v>102</v>
      </c>
      <c r="C402" s="107">
        <v>0</v>
      </c>
      <c r="D402" s="107">
        <f t="shared" si="482"/>
        <v>0</v>
      </c>
      <c r="E402" s="108">
        <v>1000</v>
      </c>
      <c r="F402" s="107">
        <f t="shared" si="483"/>
        <v>132.72280841462606</v>
      </c>
      <c r="G402" s="107">
        <v>0</v>
      </c>
      <c r="H402" s="108">
        <f t="shared" si="484"/>
        <v>0</v>
      </c>
      <c r="I402" s="108">
        <v>0</v>
      </c>
      <c r="J402" s="109">
        <f>H402+I402</f>
        <v>0</v>
      </c>
      <c r="K402" s="109"/>
      <c r="L402" s="109">
        <f t="shared" si="485"/>
        <v>0</v>
      </c>
    </row>
    <row r="403" spans="1:12" hidden="1" x14ac:dyDescent="0.25">
      <c r="A403" s="56">
        <v>322</v>
      </c>
      <c r="B403" s="43" t="s">
        <v>92</v>
      </c>
      <c r="C403" s="106">
        <f>SUM(C404:C406)</f>
        <v>3002.33</v>
      </c>
      <c r="D403" s="106">
        <f t="shared" ref="D403:G403" si="486">SUM(D404:D406)</f>
        <v>398.47766938748418</v>
      </c>
      <c r="E403" s="106">
        <f t="shared" si="486"/>
        <v>10000</v>
      </c>
      <c r="F403" s="106">
        <f t="shared" si="486"/>
        <v>1327.2280841462607</v>
      </c>
      <c r="G403" s="106">
        <f t="shared" si="486"/>
        <v>0</v>
      </c>
      <c r="H403" s="106">
        <f t="shared" ref="H403:J403" si="487">SUM(H404:H406)</f>
        <v>0</v>
      </c>
      <c r="I403" s="106">
        <f t="shared" si="487"/>
        <v>0</v>
      </c>
      <c r="J403" s="106">
        <f t="shared" si="487"/>
        <v>0</v>
      </c>
      <c r="K403" s="106"/>
      <c r="L403" s="106">
        <f t="shared" ref="L403" si="488">SUM(L404:L406)</f>
        <v>0</v>
      </c>
    </row>
    <row r="404" spans="1:12" hidden="1" x14ac:dyDescent="0.25">
      <c r="A404" s="51">
        <v>3221</v>
      </c>
      <c r="B404" s="44" t="s">
        <v>104</v>
      </c>
      <c r="C404" s="107">
        <v>0</v>
      </c>
      <c r="D404" s="107">
        <f t="shared" ref="D404:D406" si="489">C404/7.5345</f>
        <v>0</v>
      </c>
      <c r="E404" s="108">
        <v>2000</v>
      </c>
      <c r="F404" s="107">
        <f t="shared" ref="F404:F406" si="490">E404/7.5345</f>
        <v>265.44561682925212</v>
      </c>
      <c r="G404" s="107">
        <v>0</v>
      </c>
      <c r="H404" s="108">
        <f t="shared" ref="H404:H406" si="491">G404/7.5345</f>
        <v>0</v>
      </c>
      <c r="I404" s="108">
        <v>0</v>
      </c>
      <c r="J404" s="109">
        <f>H404+I404</f>
        <v>0</v>
      </c>
      <c r="K404" s="109"/>
      <c r="L404" s="109">
        <f t="shared" ref="L404:L406" si="492">J404+K404</f>
        <v>0</v>
      </c>
    </row>
    <row r="405" spans="1:12" hidden="1" x14ac:dyDescent="0.25">
      <c r="A405" s="51">
        <v>3225</v>
      </c>
      <c r="B405" s="44" t="s">
        <v>106</v>
      </c>
      <c r="C405" s="107">
        <v>0</v>
      </c>
      <c r="D405" s="107">
        <f t="shared" si="489"/>
        <v>0</v>
      </c>
      <c r="E405" s="108">
        <v>6000</v>
      </c>
      <c r="F405" s="107">
        <f t="shared" si="490"/>
        <v>796.33685048775624</v>
      </c>
      <c r="G405" s="107">
        <v>0</v>
      </c>
      <c r="H405" s="108">
        <f t="shared" si="491"/>
        <v>0</v>
      </c>
      <c r="I405" s="108">
        <v>0</v>
      </c>
      <c r="J405" s="109">
        <f>H405+I405</f>
        <v>0</v>
      </c>
      <c r="K405" s="109"/>
      <c r="L405" s="109">
        <f t="shared" si="492"/>
        <v>0</v>
      </c>
    </row>
    <row r="406" spans="1:12" ht="26.25" hidden="1" x14ac:dyDescent="0.25">
      <c r="A406" s="51">
        <v>3227</v>
      </c>
      <c r="B406" s="44" t="s">
        <v>107</v>
      </c>
      <c r="C406" s="107">
        <v>3002.33</v>
      </c>
      <c r="D406" s="107">
        <f t="shared" si="489"/>
        <v>398.47766938748418</v>
      </c>
      <c r="E406" s="108">
        <v>2000</v>
      </c>
      <c r="F406" s="107">
        <f t="shared" si="490"/>
        <v>265.44561682925212</v>
      </c>
      <c r="G406" s="107">
        <v>0</v>
      </c>
      <c r="H406" s="108">
        <f t="shared" si="491"/>
        <v>0</v>
      </c>
      <c r="I406" s="108">
        <v>0</v>
      </c>
      <c r="J406" s="109">
        <f>H406+I406</f>
        <v>0</v>
      </c>
      <c r="K406" s="109"/>
      <c r="L406" s="109">
        <f t="shared" si="492"/>
        <v>0</v>
      </c>
    </row>
    <row r="407" spans="1:12" hidden="1" x14ac:dyDescent="0.25">
      <c r="A407" s="49">
        <v>323</v>
      </c>
      <c r="B407" s="50" t="s">
        <v>108</v>
      </c>
      <c r="C407" s="106">
        <f>SUM(C408:C409)</f>
        <v>632.19000000000005</v>
      </c>
      <c r="D407" s="106">
        <f t="shared" ref="D407:G407" si="493">SUM(D408:D409)</f>
        <v>83.906032251642443</v>
      </c>
      <c r="E407" s="106">
        <f t="shared" si="493"/>
        <v>8000</v>
      </c>
      <c r="F407" s="106">
        <f t="shared" si="493"/>
        <v>1061.7824673170085</v>
      </c>
      <c r="G407" s="106">
        <f t="shared" si="493"/>
        <v>0</v>
      </c>
      <c r="H407" s="106">
        <f t="shared" ref="H407:J407" si="494">SUM(H408:H409)</f>
        <v>0</v>
      </c>
      <c r="I407" s="106">
        <f t="shared" si="494"/>
        <v>0</v>
      </c>
      <c r="J407" s="106">
        <f t="shared" si="494"/>
        <v>0</v>
      </c>
      <c r="K407" s="106"/>
      <c r="L407" s="106">
        <f t="shared" ref="L407" si="495">SUM(L408:L409)</f>
        <v>0</v>
      </c>
    </row>
    <row r="408" spans="1:12" hidden="1" x14ac:dyDescent="0.25">
      <c r="A408" s="51">
        <v>3237</v>
      </c>
      <c r="B408" s="44" t="s">
        <v>114</v>
      </c>
      <c r="C408" s="107">
        <v>632.19000000000005</v>
      </c>
      <c r="D408" s="107">
        <f t="shared" ref="D408:D409" si="496">C408/7.5345</f>
        <v>83.906032251642443</v>
      </c>
      <c r="E408" s="108">
        <v>7000</v>
      </c>
      <c r="F408" s="107">
        <f t="shared" ref="F408:F409" si="497">E408/7.5345</f>
        <v>929.05965890238235</v>
      </c>
      <c r="G408" s="107">
        <v>0</v>
      </c>
      <c r="H408" s="108">
        <f t="shared" ref="H408:H409" si="498">G408/7.5345</f>
        <v>0</v>
      </c>
      <c r="I408" s="108">
        <v>0</v>
      </c>
      <c r="J408" s="109">
        <f>H408+I408</f>
        <v>0</v>
      </c>
      <c r="K408" s="109"/>
      <c r="L408" s="109">
        <f t="shared" ref="L408:L409" si="499">J408+K408</f>
        <v>0</v>
      </c>
    </row>
    <row r="409" spans="1:12" hidden="1" x14ac:dyDescent="0.25">
      <c r="A409" s="51">
        <v>3239</v>
      </c>
      <c r="B409" s="44" t="s">
        <v>116</v>
      </c>
      <c r="C409" s="107">
        <v>0</v>
      </c>
      <c r="D409" s="107">
        <f t="shared" si="496"/>
        <v>0</v>
      </c>
      <c r="E409" s="108">
        <v>1000</v>
      </c>
      <c r="F409" s="107">
        <f t="shared" si="497"/>
        <v>132.72280841462606</v>
      </c>
      <c r="G409" s="107">
        <v>0</v>
      </c>
      <c r="H409" s="108">
        <f t="shared" si="498"/>
        <v>0</v>
      </c>
      <c r="I409" s="108">
        <v>0</v>
      </c>
      <c r="J409" s="109">
        <f>H409+I409</f>
        <v>0</v>
      </c>
      <c r="K409" s="109"/>
      <c r="L409" s="109">
        <f t="shared" si="499"/>
        <v>0</v>
      </c>
    </row>
    <row r="410" spans="1:12" ht="26.25" hidden="1" x14ac:dyDescent="0.25">
      <c r="A410" s="49">
        <v>329</v>
      </c>
      <c r="B410" s="50" t="s">
        <v>117</v>
      </c>
      <c r="C410" s="106">
        <f>C411</f>
        <v>1582.33</v>
      </c>
      <c r="D410" s="106">
        <f t="shared" ref="D410:G410" si="500">D411</f>
        <v>210.01128143871523</v>
      </c>
      <c r="E410" s="106">
        <f t="shared" si="500"/>
        <v>9000</v>
      </c>
      <c r="F410" s="106">
        <f t="shared" si="500"/>
        <v>1194.5052757316344</v>
      </c>
      <c r="G410" s="106">
        <f t="shared" si="500"/>
        <v>0</v>
      </c>
      <c r="H410" s="106">
        <f t="shared" ref="H410:L410" si="501">H411</f>
        <v>0</v>
      </c>
      <c r="I410" s="106">
        <f t="shared" si="501"/>
        <v>0</v>
      </c>
      <c r="J410" s="106">
        <f t="shared" si="501"/>
        <v>0</v>
      </c>
      <c r="K410" s="106"/>
      <c r="L410" s="106">
        <f t="shared" si="501"/>
        <v>0</v>
      </c>
    </row>
    <row r="411" spans="1:12" ht="26.25" hidden="1" x14ac:dyDescent="0.25">
      <c r="A411" s="51">
        <v>3299</v>
      </c>
      <c r="B411" s="44" t="s">
        <v>117</v>
      </c>
      <c r="C411" s="107">
        <v>1582.33</v>
      </c>
      <c r="D411" s="107">
        <f>C411/7.5345</f>
        <v>210.01128143871523</v>
      </c>
      <c r="E411" s="108">
        <v>9000</v>
      </c>
      <c r="F411" s="107">
        <f>E411/7.5345</f>
        <v>1194.5052757316344</v>
      </c>
      <c r="G411" s="107">
        <v>0</v>
      </c>
      <c r="H411" s="108">
        <f>G411/7.5345</f>
        <v>0</v>
      </c>
      <c r="I411" s="108">
        <v>0</v>
      </c>
      <c r="J411" s="109">
        <f>H411+I411</f>
        <v>0</v>
      </c>
      <c r="K411" s="109"/>
      <c r="L411" s="109">
        <f>J411+K411</f>
        <v>0</v>
      </c>
    </row>
    <row r="412" spans="1:12" x14ac:dyDescent="0.25">
      <c r="A412" s="64" t="s">
        <v>193</v>
      </c>
      <c r="B412" s="63" t="s">
        <v>194</v>
      </c>
      <c r="C412" s="112">
        <f>C413+C429</f>
        <v>531467.17000000004</v>
      </c>
      <c r="D412" s="112">
        <f t="shared" ref="D412:G412" si="502">D413+D429</f>
        <v>70537.815382573492</v>
      </c>
      <c r="E412" s="112">
        <f t="shared" si="502"/>
        <v>602500</v>
      </c>
      <c r="F412" s="112">
        <f t="shared" si="502"/>
        <v>79965.492069812186</v>
      </c>
      <c r="G412" s="112">
        <f t="shared" si="502"/>
        <v>489030</v>
      </c>
      <c r="H412" s="112">
        <v>64905.440000000002</v>
      </c>
      <c r="I412" s="112">
        <f t="shared" ref="I412:L412" si="503">I413+I429</f>
        <v>0</v>
      </c>
      <c r="J412" s="112">
        <f t="shared" si="503"/>
        <v>64905.437923551654</v>
      </c>
      <c r="K412" s="112">
        <f t="shared" si="503"/>
        <v>0</v>
      </c>
      <c r="L412" s="112">
        <f t="shared" si="503"/>
        <v>64905.437923551654</v>
      </c>
    </row>
    <row r="413" spans="1:12" x14ac:dyDescent="0.25">
      <c r="A413" s="73" t="s">
        <v>61</v>
      </c>
      <c r="B413" s="87" t="s">
        <v>62</v>
      </c>
      <c r="C413" s="113">
        <f>C414</f>
        <v>120463.03</v>
      </c>
      <c r="D413" s="113">
        <f t="shared" ref="D413:G413" si="504">D414</f>
        <v>15988.191651735349</v>
      </c>
      <c r="E413" s="113">
        <f t="shared" si="504"/>
        <v>144280</v>
      </c>
      <c r="F413" s="113">
        <f t="shared" si="504"/>
        <v>19149.246798062246</v>
      </c>
      <c r="G413" s="113">
        <f t="shared" si="504"/>
        <v>117530</v>
      </c>
      <c r="H413" s="113">
        <f t="shared" ref="H413:L413" si="505">H414</f>
        <v>15598.91709403411</v>
      </c>
      <c r="I413" s="113">
        <f t="shared" si="505"/>
        <v>0</v>
      </c>
      <c r="J413" s="113">
        <f t="shared" si="505"/>
        <v>15598.914597518085</v>
      </c>
      <c r="K413" s="113">
        <f t="shared" si="505"/>
        <v>0</v>
      </c>
      <c r="L413" s="113">
        <f t="shared" si="505"/>
        <v>15598.914597518085</v>
      </c>
    </row>
    <row r="414" spans="1:12" x14ac:dyDescent="0.25">
      <c r="A414" s="45">
        <v>3</v>
      </c>
      <c r="B414" s="46" t="s">
        <v>21</v>
      </c>
      <c r="C414" s="114">
        <f>C415+C424</f>
        <v>120463.03</v>
      </c>
      <c r="D414" s="114">
        <f t="shared" ref="D414:G414" si="506">D415+D424</f>
        <v>15988.191651735349</v>
      </c>
      <c r="E414" s="114">
        <f t="shared" si="506"/>
        <v>144280</v>
      </c>
      <c r="F414" s="114">
        <f t="shared" si="506"/>
        <v>19149.246798062246</v>
      </c>
      <c r="G414" s="114">
        <f t="shared" si="506"/>
        <v>117530</v>
      </c>
      <c r="H414" s="114">
        <f t="shared" ref="H414:L414" si="507">H415+H424</f>
        <v>15598.91709403411</v>
      </c>
      <c r="I414" s="114">
        <f t="shared" si="507"/>
        <v>0</v>
      </c>
      <c r="J414" s="114">
        <f t="shared" si="507"/>
        <v>15598.914597518085</v>
      </c>
      <c r="K414" s="114">
        <f t="shared" si="507"/>
        <v>0</v>
      </c>
      <c r="L414" s="114">
        <f t="shared" si="507"/>
        <v>15598.914597518085</v>
      </c>
    </row>
    <row r="415" spans="1:12" x14ac:dyDescent="0.25">
      <c r="A415" s="47">
        <v>31</v>
      </c>
      <c r="B415" s="48" t="s">
        <v>24</v>
      </c>
      <c r="C415" s="115">
        <f>C416+C420+C422</f>
        <v>118952.39</v>
      </c>
      <c r="D415" s="115">
        <f t="shared" ref="D415:G415" si="508">D416+D420+D422</f>
        <v>15787.695268431879</v>
      </c>
      <c r="E415" s="115">
        <f t="shared" si="508"/>
        <v>139760</v>
      </c>
      <c r="F415" s="115">
        <f t="shared" si="508"/>
        <v>18549.339704028138</v>
      </c>
      <c r="G415" s="115">
        <f t="shared" si="508"/>
        <v>113010</v>
      </c>
      <c r="H415" s="115">
        <v>14999.01</v>
      </c>
      <c r="I415" s="115">
        <f t="shared" ref="I415:L415" si="509">I416+I420+I422</f>
        <v>0</v>
      </c>
      <c r="J415" s="115">
        <f t="shared" si="509"/>
        <v>14999.007503483976</v>
      </c>
      <c r="K415" s="115">
        <f t="shared" si="509"/>
        <v>0</v>
      </c>
      <c r="L415" s="115">
        <f t="shared" si="509"/>
        <v>14999.007503483976</v>
      </c>
    </row>
    <row r="416" spans="1:12" hidden="1" x14ac:dyDescent="0.25">
      <c r="A416" s="49">
        <v>311</v>
      </c>
      <c r="B416" s="50" t="s">
        <v>148</v>
      </c>
      <c r="C416" s="106">
        <f>SUM(C417:C419)</f>
        <v>99800.8</v>
      </c>
      <c r="D416" s="106">
        <f t="shared" ref="D416:G416" si="510">SUM(D417:D419)</f>
        <v>13245.842458026411</v>
      </c>
      <c r="E416" s="106">
        <f t="shared" si="510"/>
        <v>120680</v>
      </c>
      <c r="F416" s="106">
        <f t="shared" si="510"/>
        <v>16016.988519477072</v>
      </c>
      <c r="G416" s="106">
        <f t="shared" si="510"/>
        <v>97880</v>
      </c>
      <c r="H416" s="106">
        <v>12990.91</v>
      </c>
      <c r="I416" s="106">
        <f t="shared" ref="I416:L416" si="511">SUM(I417:I419)</f>
        <v>0</v>
      </c>
      <c r="J416" s="106">
        <f t="shared" si="511"/>
        <v>12990.911412170683</v>
      </c>
      <c r="K416" s="106">
        <f t="shared" si="511"/>
        <v>0</v>
      </c>
      <c r="L416" s="106">
        <f t="shared" si="511"/>
        <v>12990.911412170683</v>
      </c>
    </row>
    <row r="417" spans="1:12" hidden="1" x14ac:dyDescent="0.25">
      <c r="A417" s="51">
        <v>3111</v>
      </c>
      <c r="B417" s="44" t="s">
        <v>149</v>
      </c>
      <c r="C417" s="107">
        <v>99800.8</v>
      </c>
      <c r="D417" s="107">
        <f t="shared" ref="D417:D419" si="512">C417/7.5345</f>
        <v>13245.842458026411</v>
      </c>
      <c r="E417" s="108">
        <v>115680</v>
      </c>
      <c r="F417" s="107">
        <f t="shared" ref="F417:F419" si="513">E417/7.5345</f>
        <v>15353.374477403941</v>
      </c>
      <c r="G417" s="107">
        <v>91680</v>
      </c>
      <c r="H417" s="108">
        <f t="shared" ref="H417:H419" si="514">G417/7.5345</f>
        <v>12168.027075452916</v>
      </c>
      <c r="I417" s="108">
        <v>0</v>
      </c>
      <c r="J417" s="109">
        <v>12168.03</v>
      </c>
      <c r="K417" s="109">
        <v>0</v>
      </c>
      <c r="L417" s="109">
        <f t="shared" ref="L417:L419" si="515">J417+K417</f>
        <v>12168.03</v>
      </c>
    </row>
    <row r="418" spans="1:12" hidden="1" x14ac:dyDescent="0.25">
      <c r="A418" s="51">
        <v>3113</v>
      </c>
      <c r="B418" s="44" t="s">
        <v>172</v>
      </c>
      <c r="C418" s="107">
        <v>0</v>
      </c>
      <c r="D418" s="107">
        <f t="shared" si="512"/>
        <v>0</v>
      </c>
      <c r="E418" s="108">
        <v>3800</v>
      </c>
      <c r="F418" s="107">
        <f t="shared" si="513"/>
        <v>504.346671975579</v>
      </c>
      <c r="G418" s="107">
        <v>3800</v>
      </c>
      <c r="H418" s="108">
        <f t="shared" si="514"/>
        <v>504.346671975579</v>
      </c>
      <c r="I418" s="108">
        <v>0</v>
      </c>
      <c r="J418" s="109">
        <f>H418+I418</f>
        <v>504.346671975579</v>
      </c>
      <c r="K418" s="109">
        <v>0</v>
      </c>
      <c r="L418" s="109">
        <f t="shared" si="515"/>
        <v>504.346671975579</v>
      </c>
    </row>
    <row r="419" spans="1:12" hidden="1" x14ac:dyDescent="0.25">
      <c r="A419" s="51">
        <v>3114</v>
      </c>
      <c r="B419" s="44" t="s">
        <v>173</v>
      </c>
      <c r="C419" s="107">
        <v>0</v>
      </c>
      <c r="D419" s="107">
        <f t="shared" si="512"/>
        <v>0</v>
      </c>
      <c r="E419" s="108">
        <v>1200</v>
      </c>
      <c r="F419" s="107">
        <f t="shared" si="513"/>
        <v>159.26737009755126</v>
      </c>
      <c r="G419" s="107">
        <v>2400</v>
      </c>
      <c r="H419" s="108">
        <f t="shared" si="514"/>
        <v>318.53474019510253</v>
      </c>
      <c r="I419" s="108">
        <v>0</v>
      </c>
      <c r="J419" s="109">
        <f>H419+I419</f>
        <v>318.53474019510253</v>
      </c>
      <c r="K419" s="109">
        <v>0</v>
      </c>
      <c r="L419" s="109">
        <f t="shared" si="515"/>
        <v>318.53474019510253</v>
      </c>
    </row>
    <row r="420" spans="1:12" hidden="1" x14ac:dyDescent="0.25">
      <c r="A420" s="49">
        <v>312</v>
      </c>
      <c r="B420" s="50" t="s">
        <v>150</v>
      </c>
      <c r="C420" s="106">
        <f>C421</f>
        <v>0</v>
      </c>
      <c r="D420" s="106">
        <f t="shared" ref="D420:G420" si="516">D421</f>
        <v>0</v>
      </c>
      <c r="E420" s="106">
        <f t="shared" si="516"/>
        <v>0</v>
      </c>
      <c r="F420" s="106">
        <f t="shared" si="516"/>
        <v>0</v>
      </c>
      <c r="G420" s="106">
        <f t="shared" si="516"/>
        <v>0</v>
      </c>
      <c r="H420" s="106">
        <f t="shared" ref="H420:L420" si="517">H421</f>
        <v>0</v>
      </c>
      <c r="I420" s="106">
        <f t="shared" si="517"/>
        <v>0</v>
      </c>
      <c r="J420" s="106">
        <f t="shared" si="517"/>
        <v>0</v>
      </c>
      <c r="K420" s="106">
        <f t="shared" si="517"/>
        <v>0</v>
      </c>
      <c r="L420" s="106">
        <f t="shared" si="517"/>
        <v>0</v>
      </c>
    </row>
    <row r="421" spans="1:12" hidden="1" x14ac:dyDescent="0.25">
      <c r="A421" s="51">
        <v>3121</v>
      </c>
      <c r="B421" s="44" t="s">
        <v>150</v>
      </c>
      <c r="C421" s="107">
        <v>0</v>
      </c>
      <c r="D421" s="107">
        <f>C421/7.5345</f>
        <v>0</v>
      </c>
      <c r="E421" s="108">
        <v>0</v>
      </c>
      <c r="F421" s="107">
        <f>E421/7.5345</f>
        <v>0</v>
      </c>
      <c r="G421" s="107">
        <v>0</v>
      </c>
      <c r="H421" s="108">
        <f>G421/7.5345</f>
        <v>0</v>
      </c>
      <c r="I421" s="108">
        <v>0</v>
      </c>
      <c r="J421" s="109">
        <f>H421+I421</f>
        <v>0</v>
      </c>
      <c r="K421" s="109">
        <v>0</v>
      </c>
      <c r="L421" s="109">
        <f>J421+K421</f>
        <v>0</v>
      </c>
    </row>
    <row r="422" spans="1:12" hidden="1" x14ac:dyDescent="0.25">
      <c r="A422" s="49">
        <v>313</v>
      </c>
      <c r="B422" s="50" t="s">
        <v>151</v>
      </c>
      <c r="C422" s="106">
        <f>C423</f>
        <v>19151.59</v>
      </c>
      <c r="D422" s="106">
        <f t="shared" ref="D422:G422" si="518">D423</f>
        <v>2541.8528104054681</v>
      </c>
      <c r="E422" s="106">
        <f t="shared" si="518"/>
        <v>19080</v>
      </c>
      <c r="F422" s="106">
        <f t="shared" si="518"/>
        <v>2532.3511845510648</v>
      </c>
      <c r="G422" s="106">
        <f t="shared" si="518"/>
        <v>15130</v>
      </c>
      <c r="H422" s="106">
        <f t="shared" ref="H422:L422" si="519">H423</f>
        <v>2008.0960913132922</v>
      </c>
      <c r="I422" s="106">
        <f t="shared" si="519"/>
        <v>0</v>
      </c>
      <c r="J422" s="106">
        <f t="shared" si="519"/>
        <v>2008.0960913132922</v>
      </c>
      <c r="K422" s="106">
        <f t="shared" si="519"/>
        <v>0</v>
      </c>
      <c r="L422" s="106">
        <f t="shared" si="519"/>
        <v>2008.0960913132922</v>
      </c>
    </row>
    <row r="423" spans="1:12" hidden="1" x14ac:dyDescent="0.25">
      <c r="A423" s="51">
        <v>3132</v>
      </c>
      <c r="B423" s="44" t="s">
        <v>152</v>
      </c>
      <c r="C423" s="107">
        <v>19151.59</v>
      </c>
      <c r="D423" s="107">
        <f>C423/7.5345</f>
        <v>2541.8528104054681</v>
      </c>
      <c r="E423" s="108">
        <v>19080</v>
      </c>
      <c r="F423" s="107">
        <f>E423/7.5345</f>
        <v>2532.3511845510648</v>
      </c>
      <c r="G423" s="107">
        <v>15130</v>
      </c>
      <c r="H423" s="108">
        <f>G423/7.5345</f>
        <v>2008.0960913132922</v>
      </c>
      <c r="I423" s="108">
        <v>0</v>
      </c>
      <c r="J423" s="109">
        <f>H423+I423</f>
        <v>2008.0960913132922</v>
      </c>
      <c r="K423" s="109">
        <v>0</v>
      </c>
      <c r="L423" s="109">
        <f>J423+K423</f>
        <v>2008.0960913132922</v>
      </c>
    </row>
    <row r="424" spans="1:12" x14ac:dyDescent="0.25">
      <c r="A424" s="47">
        <v>32</v>
      </c>
      <c r="B424" s="48" t="s">
        <v>36</v>
      </c>
      <c r="C424" s="115">
        <f>C425+C427</f>
        <v>1510.64</v>
      </c>
      <c r="D424" s="115">
        <f t="shared" ref="D424:G424" si="520">D425+D427</f>
        <v>200.49638330347071</v>
      </c>
      <c r="E424" s="115">
        <f t="shared" si="520"/>
        <v>4520</v>
      </c>
      <c r="F424" s="115">
        <f t="shared" si="520"/>
        <v>599.90709403410983</v>
      </c>
      <c r="G424" s="115">
        <f t="shared" si="520"/>
        <v>4520</v>
      </c>
      <c r="H424" s="115">
        <f t="shared" ref="H424:L424" si="521">H425+H427</f>
        <v>599.90709403410983</v>
      </c>
      <c r="I424" s="115">
        <f t="shared" si="521"/>
        <v>0</v>
      </c>
      <c r="J424" s="115">
        <f t="shared" si="521"/>
        <v>599.90709403410983</v>
      </c>
      <c r="K424" s="115">
        <f t="shared" si="521"/>
        <v>0</v>
      </c>
      <c r="L424" s="115">
        <f t="shared" si="521"/>
        <v>599.90709403410983</v>
      </c>
    </row>
    <row r="425" spans="1:12" hidden="1" x14ac:dyDescent="0.25">
      <c r="A425" s="49">
        <v>321</v>
      </c>
      <c r="B425" s="50" t="s">
        <v>100</v>
      </c>
      <c r="C425" s="106">
        <f>C426</f>
        <v>1510.64</v>
      </c>
      <c r="D425" s="106">
        <f t="shared" ref="D425:G425" si="522">D426</f>
        <v>200.49638330347071</v>
      </c>
      <c r="E425" s="106">
        <f t="shared" si="522"/>
        <v>2520</v>
      </c>
      <c r="F425" s="106">
        <f t="shared" si="522"/>
        <v>334.46147720485766</v>
      </c>
      <c r="G425" s="106">
        <f t="shared" si="522"/>
        <v>2520</v>
      </c>
      <c r="H425" s="106">
        <f t="shared" ref="H425:L425" si="523">H426</f>
        <v>334.46147720485766</v>
      </c>
      <c r="I425" s="106">
        <f t="shared" si="523"/>
        <v>0</v>
      </c>
      <c r="J425" s="106">
        <f t="shared" si="523"/>
        <v>334.46147720485766</v>
      </c>
      <c r="K425" s="106">
        <f t="shared" si="523"/>
        <v>0</v>
      </c>
      <c r="L425" s="106">
        <f t="shared" si="523"/>
        <v>334.46147720485766</v>
      </c>
    </row>
    <row r="426" spans="1:12" hidden="1" x14ac:dyDescent="0.25">
      <c r="A426" s="51">
        <v>3212</v>
      </c>
      <c r="B426" s="44" t="s">
        <v>153</v>
      </c>
      <c r="C426" s="107">
        <v>1510.64</v>
      </c>
      <c r="D426" s="107">
        <f>C426/7.5345</f>
        <v>200.49638330347071</v>
      </c>
      <c r="E426" s="108">
        <v>2520</v>
      </c>
      <c r="F426" s="107">
        <f>E426/7.5345</f>
        <v>334.46147720485766</v>
      </c>
      <c r="G426" s="107">
        <v>2520</v>
      </c>
      <c r="H426" s="108">
        <f>G426/7.5345</f>
        <v>334.46147720485766</v>
      </c>
      <c r="I426" s="108">
        <v>0</v>
      </c>
      <c r="J426" s="109">
        <f>H426+I426</f>
        <v>334.46147720485766</v>
      </c>
      <c r="K426" s="109">
        <v>0</v>
      </c>
      <c r="L426" s="109">
        <f>J426+K426</f>
        <v>334.46147720485766</v>
      </c>
    </row>
    <row r="427" spans="1:12" hidden="1" x14ac:dyDescent="0.25">
      <c r="A427" s="56">
        <v>322</v>
      </c>
      <c r="B427" s="43" t="s">
        <v>92</v>
      </c>
      <c r="C427" s="106">
        <f>C428</f>
        <v>0</v>
      </c>
      <c r="D427" s="106">
        <f t="shared" ref="D427:G427" si="524">D428</f>
        <v>0</v>
      </c>
      <c r="E427" s="106">
        <f t="shared" si="524"/>
        <v>2000</v>
      </c>
      <c r="F427" s="106">
        <f t="shared" si="524"/>
        <v>265.44561682925212</v>
      </c>
      <c r="G427" s="106">
        <f t="shared" si="524"/>
        <v>2000</v>
      </c>
      <c r="H427" s="106">
        <f t="shared" ref="H427:L427" si="525">H428</f>
        <v>265.44561682925212</v>
      </c>
      <c r="I427" s="106">
        <f t="shared" si="525"/>
        <v>0</v>
      </c>
      <c r="J427" s="106">
        <f t="shared" si="525"/>
        <v>265.44561682925212</v>
      </c>
      <c r="K427" s="106">
        <f t="shared" si="525"/>
        <v>0</v>
      </c>
      <c r="L427" s="106">
        <f t="shared" si="525"/>
        <v>265.44561682925212</v>
      </c>
    </row>
    <row r="428" spans="1:12" hidden="1" x14ac:dyDescent="0.25">
      <c r="A428" s="51">
        <v>3221</v>
      </c>
      <c r="B428" s="44" t="s">
        <v>104</v>
      </c>
      <c r="C428" s="107">
        <v>0</v>
      </c>
      <c r="D428" s="107">
        <f>C428/7.5345</f>
        <v>0</v>
      </c>
      <c r="E428" s="108">
        <v>2000</v>
      </c>
      <c r="F428" s="107">
        <f>E428/7.5345</f>
        <v>265.44561682925212</v>
      </c>
      <c r="G428" s="107">
        <v>2000</v>
      </c>
      <c r="H428" s="108">
        <f>G428/7.5345</f>
        <v>265.44561682925212</v>
      </c>
      <c r="I428" s="108">
        <v>0</v>
      </c>
      <c r="J428" s="109">
        <f>H428+I428</f>
        <v>265.44561682925212</v>
      </c>
      <c r="K428" s="109">
        <v>0</v>
      </c>
      <c r="L428" s="109">
        <f>J428+K428</f>
        <v>265.44561682925212</v>
      </c>
    </row>
    <row r="429" spans="1:12" x14ac:dyDescent="0.25">
      <c r="A429" s="73" t="s">
        <v>55</v>
      </c>
      <c r="B429" s="87" t="s">
        <v>65</v>
      </c>
      <c r="C429" s="113">
        <f>C430</f>
        <v>411004.14</v>
      </c>
      <c r="D429" s="113">
        <f t="shared" ref="D429:G429" si="526">D430</f>
        <v>54549.623730838146</v>
      </c>
      <c r="E429" s="113">
        <f t="shared" si="526"/>
        <v>458220</v>
      </c>
      <c r="F429" s="113">
        <f t="shared" si="526"/>
        <v>60816.24527174994</v>
      </c>
      <c r="G429" s="113">
        <f t="shared" si="526"/>
        <v>371500</v>
      </c>
      <c r="H429" s="113">
        <f t="shared" ref="H429:L429" si="527">H430</f>
        <v>49306.522660428687</v>
      </c>
      <c r="I429" s="113">
        <f t="shared" si="527"/>
        <v>0</v>
      </c>
      <c r="J429" s="113">
        <f t="shared" si="527"/>
        <v>49306.523326033566</v>
      </c>
      <c r="K429" s="113">
        <f t="shared" si="527"/>
        <v>0</v>
      </c>
      <c r="L429" s="113">
        <f t="shared" si="527"/>
        <v>49306.523326033566</v>
      </c>
    </row>
    <row r="430" spans="1:12" x14ac:dyDescent="0.25">
      <c r="A430" s="45">
        <v>3</v>
      </c>
      <c r="B430" s="46" t="s">
        <v>21</v>
      </c>
      <c r="C430" s="114">
        <f>C431+C440</f>
        <v>411004.14</v>
      </c>
      <c r="D430" s="114">
        <f t="shared" ref="D430:G430" si="528">D431+D440</f>
        <v>54549.623730838146</v>
      </c>
      <c r="E430" s="114">
        <f t="shared" si="528"/>
        <v>458220</v>
      </c>
      <c r="F430" s="114">
        <f t="shared" si="528"/>
        <v>60816.24527174994</v>
      </c>
      <c r="G430" s="114">
        <f t="shared" si="528"/>
        <v>371500</v>
      </c>
      <c r="H430" s="114">
        <f t="shared" ref="H430:L430" si="529">H431+H440</f>
        <v>49306.522660428687</v>
      </c>
      <c r="I430" s="114">
        <f t="shared" si="529"/>
        <v>0</v>
      </c>
      <c r="J430" s="114">
        <f t="shared" si="529"/>
        <v>49306.523326033566</v>
      </c>
      <c r="K430" s="114">
        <f t="shared" si="529"/>
        <v>0</v>
      </c>
      <c r="L430" s="114">
        <f t="shared" si="529"/>
        <v>49306.523326033566</v>
      </c>
    </row>
    <row r="431" spans="1:12" x14ac:dyDescent="0.25">
      <c r="A431" s="47">
        <v>31</v>
      </c>
      <c r="B431" s="48" t="s">
        <v>24</v>
      </c>
      <c r="C431" s="115">
        <f>C432+C436+C438</f>
        <v>406472.22000000003</v>
      </c>
      <c r="D431" s="115">
        <f t="shared" ref="D431:G431" si="530">D432+D436+D438</f>
        <v>53948.134580927734</v>
      </c>
      <c r="E431" s="115">
        <f t="shared" si="530"/>
        <v>450240</v>
      </c>
      <c r="F431" s="115">
        <f t="shared" si="530"/>
        <v>59757.117260601226</v>
      </c>
      <c r="G431" s="115">
        <f t="shared" si="530"/>
        <v>363520</v>
      </c>
      <c r="H431" s="115">
        <f>H432+H436+H438</f>
        <v>48247.394649279973</v>
      </c>
      <c r="I431" s="115">
        <f t="shared" ref="I431:L431" si="531">I432+I436+I438</f>
        <v>0</v>
      </c>
      <c r="J431" s="115">
        <f t="shared" si="531"/>
        <v>48247.395314884852</v>
      </c>
      <c r="K431" s="115">
        <f t="shared" si="531"/>
        <v>0</v>
      </c>
      <c r="L431" s="115">
        <f t="shared" si="531"/>
        <v>48247.395314884852</v>
      </c>
    </row>
    <row r="432" spans="1:12" hidden="1" x14ac:dyDescent="0.25">
      <c r="A432" s="49">
        <v>311</v>
      </c>
      <c r="B432" s="50" t="s">
        <v>148</v>
      </c>
      <c r="C432" s="106">
        <f>SUM(C433:C435)</f>
        <v>342927.58</v>
      </c>
      <c r="D432" s="106">
        <f t="shared" ref="D432:G432" si="532">SUM(D433:D435)</f>
        <v>45514.311500431351</v>
      </c>
      <c r="E432" s="106">
        <f t="shared" si="532"/>
        <v>374820</v>
      </c>
      <c r="F432" s="106">
        <f t="shared" si="532"/>
        <v>49747.163049970135</v>
      </c>
      <c r="G432" s="106">
        <f t="shared" si="532"/>
        <v>300620</v>
      </c>
      <c r="H432" s="106">
        <v>39899.129999999997</v>
      </c>
      <c r="I432" s="106">
        <f t="shared" ref="I432:L432" si="533">SUM(I433:I435)</f>
        <v>0</v>
      </c>
      <c r="J432" s="106">
        <f t="shared" si="533"/>
        <v>39899.130665604876</v>
      </c>
      <c r="K432" s="106">
        <f t="shared" si="533"/>
        <v>0</v>
      </c>
      <c r="L432" s="106">
        <f t="shared" si="533"/>
        <v>39899.130665604876</v>
      </c>
    </row>
    <row r="433" spans="1:12" hidden="1" x14ac:dyDescent="0.25">
      <c r="A433" s="51">
        <v>3111</v>
      </c>
      <c r="B433" s="44" t="s">
        <v>149</v>
      </c>
      <c r="C433" s="107">
        <v>342927.58</v>
      </c>
      <c r="D433" s="107">
        <f t="shared" ref="D433:D435" si="534">C433/7.5345</f>
        <v>45514.311500431351</v>
      </c>
      <c r="E433" s="108">
        <v>366320</v>
      </c>
      <c r="F433" s="107">
        <f t="shared" ref="F433:F435" si="535">E433/7.5345</f>
        <v>48619.019178445815</v>
      </c>
      <c r="G433" s="107">
        <v>290320</v>
      </c>
      <c r="H433" s="108">
        <f t="shared" ref="H433:H435" si="536">G433/7.5345</f>
        <v>38532.085738934235</v>
      </c>
      <c r="I433" s="108">
        <v>0</v>
      </c>
      <c r="J433" s="109">
        <f>H433+I433</f>
        <v>38532.085738934235</v>
      </c>
      <c r="K433" s="109">
        <v>0</v>
      </c>
      <c r="L433" s="109">
        <f t="shared" ref="L433:L435" si="537">J433+K433</f>
        <v>38532.085738934235</v>
      </c>
    </row>
    <row r="434" spans="1:12" hidden="1" x14ac:dyDescent="0.25">
      <c r="A434" s="51">
        <v>3113</v>
      </c>
      <c r="B434" s="44" t="s">
        <v>172</v>
      </c>
      <c r="C434" s="107">
        <v>0</v>
      </c>
      <c r="D434" s="107">
        <f t="shared" si="534"/>
        <v>0</v>
      </c>
      <c r="E434" s="108">
        <v>6700</v>
      </c>
      <c r="F434" s="107">
        <f t="shared" si="535"/>
        <v>889.24281637799447</v>
      </c>
      <c r="G434" s="107">
        <v>6700</v>
      </c>
      <c r="H434" s="108">
        <f t="shared" si="536"/>
        <v>889.24281637799447</v>
      </c>
      <c r="I434" s="108">
        <v>0</v>
      </c>
      <c r="J434" s="109">
        <f>H434+I434</f>
        <v>889.24281637799447</v>
      </c>
      <c r="K434" s="109">
        <v>0</v>
      </c>
      <c r="L434" s="109">
        <f t="shared" si="537"/>
        <v>889.24281637799447</v>
      </c>
    </row>
    <row r="435" spans="1:12" hidden="1" x14ac:dyDescent="0.25">
      <c r="A435" s="51">
        <v>3114</v>
      </c>
      <c r="B435" s="44" t="s">
        <v>173</v>
      </c>
      <c r="C435" s="107">
        <v>0</v>
      </c>
      <c r="D435" s="107">
        <f t="shared" si="534"/>
        <v>0</v>
      </c>
      <c r="E435" s="108">
        <v>1800</v>
      </c>
      <c r="F435" s="107">
        <f t="shared" si="535"/>
        <v>238.90105514632688</v>
      </c>
      <c r="G435" s="107">
        <v>3600</v>
      </c>
      <c r="H435" s="108">
        <f t="shared" si="536"/>
        <v>477.80211029265377</v>
      </c>
      <c r="I435" s="108">
        <v>0</v>
      </c>
      <c r="J435" s="109">
        <f>H435+I435</f>
        <v>477.80211029265377</v>
      </c>
      <c r="K435" s="109">
        <v>0</v>
      </c>
      <c r="L435" s="109">
        <f t="shared" si="537"/>
        <v>477.80211029265377</v>
      </c>
    </row>
    <row r="436" spans="1:12" hidden="1" x14ac:dyDescent="0.25">
      <c r="A436" s="49">
        <v>312</v>
      </c>
      <c r="B436" s="50" t="s">
        <v>150</v>
      </c>
      <c r="C436" s="106">
        <f>C437</f>
        <v>11100</v>
      </c>
      <c r="D436" s="106">
        <f t="shared" ref="D436:G436" si="538">D437</f>
        <v>1473.2231734023492</v>
      </c>
      <c r="E436" s="106">
        <f t="shared" si="538"/>
        <v>15000</v>
      </c>
      <c r="F436" s="106">
        <f t="shared" si="538"/>
        <v>1990.8421262193906</v>
      </c>
      <c r="G436" s="106">
        <f t="shared" si="538"/>
        <v>15000</v>
      </c>
      <c r="H436" s="106">
        <f t="shared" ref="H436:L436" si="539">H437</f>
        <v>1990.8421262193906</v>
      </c>
      <c r="I436" s="106">
        <f t="shared" si="539"/>
        <v>0</v>
      </c>
      <c r="J436" s="106">
        <f t="shared" si="539"/>
        <v>1990.8421262193906</v>
      </c>
      <c r="K436" s="106">
        <f t="shared" si="539"/>
        <v>0</v>
      </c>
      <c r="L436" s="106">
        <f t="shared" si="539"/>
        <v>1990.8421262193906</v>
      </c>
    </row>
    <row r="437" spans="1:12" hidden="1" x14ac:dyDescent="0.25">
      <c r="A437" s="51">
        <v>3121</v>
      </c>
      <c r="B437" s="44" t="s">
        <v>150</v>
      </c>
      <c r="C437" s="107">
        <v>11100</v>
      </c>
      <c r="D437" s="107">
        <f>C437/7.5345</f>
        <v>1473.2231734023492</v>
      </c>
      <c r="E437" s="108">
        <v>15000</v>
      </c>
      <c r="F437" s="107">
        <f>E437/7.5345</f>
        <v>1990.8421262193906</v>
      </c>
      <c r="G437" s="107">
        <v>15000</v>
      </c>
      <c r="H437" s="108">
        <f>G437/7.5345</f>
        <v>1990.8421262193906</v>
      </c>
      <c r="I437" s="108">
        <v>0</v>
      </c>
      <c r="J437" s="109">
        <f>H437+I437</f>
        <v>1990.8421262193906</v>
      </c>
      <c r="K437" s="109">
        <v>0</v>
      </c>
      <c r="L437" s="109">
        <f>J437+K437</f>
        <v>1990.8421262193906</v>
      </c>
    </row>
    <row r="438" spans="1:12" hidden="1" x14ac:dyDescent="0.25">
      <c r="A438" s="49">
        <v>313</v>
      </c>
      <c r="B438" s="50" t="s">
        <v>151</v>
      </c>
      <c r="C438" s="106">
        <f>C439</f>
        <v>52444.639999999999</v>
      </c>
      <c r="D438" s="106">
        <f t="shared" ref="D438:G438" si="540">D439</f>
        <v>6960.5999070940334</v>
      </c>
      <c r="E438" s="106">
        <f t="shared" si="540"/>
        <v>60420</v>
      </c>
      <c r="F438" s="106">
        <f t="shared" si="540"/>
        <v>8019.1120844117058</v>
      </c>
      <c r="G438" s="106">
        <f t="shared" si="540"/>
        <v>47900</v>
      </c>
      <c r="H438" s="106">
        <f t="shared" ref="H438:L438" si="541">H439</f>
        <v>6357.422523060588</v>
      </c>
      <c r="I438" s="106">
        <f t="shared" si="541"/>
        <v>0</v>
      </c>
      <c r="J438" s="106">
        <f t="shared" si="541"/>
        <v>6357.422523060588</v>
      </c>
      <c r="K438" s="106">
        <f t="shared" si="541"/>
        <v>0</v>
      </c>
      <c r="L438" s="106">
        <f t="shared" si="541"/>
        <v>6357.422523060588</v>
      </c>
    </row>
    <row r="439" spans="1:12" hidden="1" x14ac:dyDescent="0.25">
      <c r="A439" s="51">
        <v>3132</v>
      </c>
      <c r="B439" s="44" t="s">
        <v>152</v>
      </c>
      <c r="C439" s="107">
        <v>52444.639999999999</v>
      </c>
      <c r="D439" s="107">
        <f>C439/7.5345</f>
        <v>6960.5999070940334</v>
      </c>
      <c r="E439" s="108">
        <v>60420</v>
      </c>
      <c r="F439" s="107">
        <f>E439/7.5345</f>
        <v>8019.1120844117058</v>
      </c>
      <c r="G439" s="107">
        <v>47900</v>
      </c>
      <c r="H439" s="108">
        <f>G439/7.5345</f>
        <v>6357.422523060588</v>
      </c>
      <c r="I439" s="108">
        <v>0</v>
      </c>
      <c r="J439" s="109">
        <f>H439+I439</f>
        <v>6357.422523060588</v>
      </c>
      <c r="K439" s="109">
        <v>0</v>
      </c>
      <c r="L439" s="109">
        <f>J439+K439</f>
        <v>6357.422523060588</v>
      </c>
    </row>
    <row r="440" spans="1:12" x14ac:dyDescent="0.25">
      <c r="A440" s="47">
        <v>32</v>
      </c>
      <c r="B440" s="48" t="s">
        <v>36</v>
      </c>
      <c r="C440" s="115">
        <f>C441</f>
        <v>4531.92</v>
      </c>
      <c r="D440" s="115">
        <f t="shared" ref="D440:G441" si="542">D441</f>
        <v>601.48914991041204</v>
      </c>
      <c r="E440" s="115">
        <f t="shared" si="542"/>
        <v>7980</v>
      </c>
      <c r="F440" s="115">
        <f t="shared" si="542"/>
        <v>1059.1280111487158</v>
      </c>
      <c r="G440" s="115">
        <f t="shared" si="542"/>
        <v>7980</v>
      </c>
      <c r="H440" s="115">
        <f t="shared" ref="H440:L441" si="543">H441</f>
        <v>1059.1280111487158</v>
      </c>
      <c r="I440" s="115">
        <f t="shared" si="543"/>
        <v>0</v>
      </c>
      <c r="J440" s="115">
        <f t="shared" si="543"/>
        <v>1059.1280111487158</v>
      </c>
      <c r="K440" s="115">
        <f t="shared" si="543"/>
        <v>0</v>
      </c>
      <c r="L440" s="115">
        <f t="shared" si="543"/>
        <v>1059.1280111487158</v>
      </c>
    </row>
    <row r="441" spans="1:12" hidden="1" x14ac:dyDescent="0.25">
      <c r="A441" s="49">
        <v>321</v>
      </c>
      <c r="B441" s="50" t="s">
        <v>100</v>
      </c>
      <c r="C441" s="106">
        <f>C442</f>
        <v>4531.92</v>
      </c>
      <c r="D441" s="106">
        <f t="shared" si="542"/>
        <v>601.48914991041204</v>
      </c>
      <c r="E441" s="106">
        <f t="shared" si="542"/>
        <v>7980</v>
      </c>
      <c r="F441" s="106">
        <f t="shared" si="542"/>
        <v>1059.1280111487158</v>
      </c>
      <c r="G441" s="106">
        <f t="shared" si="542"/>
        <v>7980</v>
      </c>
      <c r="H441" s="106">
        <f t="shared" si="543"/>
        <v>1059.1280111487158</v>
      </c>
      <c r="I441" s="106">
        <f t="shared" si="543"/>
        <v>0</v>
      </c>
      <c r="J441" s="106">
        <f t="shared" si="543"/>
        <v>1059.1280111487158</v>
      </c>
      <c r="K441" s="106">
        <f t="shared" si="543"/>
        <v>0</v>
      </c>
      <c r="L441" s="106">
        <f t="shared" si="543"/>
        <v>1059.1280111487158</v>
      </c>
    </row>
    <row r="442" spans="1:12" hidden="1" x14ac:dyDescent="0.25">
      <c r="A442" s="51">
        <v>3212</v>
      </c>
      <c r="B442" s="44" t="s">
        <v>153</v>
      </c>
      <c r="C442" s="107">
        <v>4531.92</v>
      </c>
      <c r="D442" s="107">
        <f>C442/7.5345</f>
        <v>601.48914991041204</v>
      </c>
      <c r="E442" s="108">
        <v>7980</v>
      </c>
      <c r="F442" s="107">
        <f>E442/7.5345</f>
        <v>1059.1280111487158</v>
      </c>
      <c r="G442" s="107">
        <v>7980</v>
      </c>
      <c r="H442" s="108">
        <f>G442/7.5345</f>
        <v>1059.1280111487158</v>
      </c>
      <c r="I442" s="108">
        <v>0</v>
      </c>
      <c r="J442" s="109">
        <f>H442+I442</f>
        <v>1059.1280111487158</v>
      </c>
      <c r="K442" s="109">
        <v>0</v>
      </c>
      <c r="L442" s="109">
        <f>J442+K442</f>
        <v>1059.1280111487158</v>
      </c>
    </row>
    <row r="443" spans="1:12" x14ac:dyDescent="0.25">
      <c r="A443" s="64" t="s">
        <v>195</v>
      </c>
      <c r="B443" s="63" t="s">
        <v>196</v>
      </c>
      <c r="C443" s="112">
        <f>C444+C449</f>
        <v>863.95</v>
      </c>
      <c r="D443" s="112">
        <f t="shared" ref="D443:G443" si="544">D444+D449</f>
        <v>114.66587032981617</v>
      </c>
      <c r="E443" s="112">
        <f t="shared" si="544"/>
        <v>5000</v>
      </c>
      <c r="F443" s="112">
        <f t="shared" si="544"/>
        <v>663.61404207313035</v>
      </c>
      <c r="G443" s="112">
        <f t="shared" si="544"/>
        <v>5000</v>
      </c>
      <c r="H443" s="112">
        <v>663.61</v>
      </c>
      <c r="I443" s="112">
        <f t="shared" ref="I443:L443" si="545">I444+I449</f>
        <v>0</v>
      </c>
      <c r="J443" s="112">
        <f t="shared" si="545"/>
        <v>663.61404207313035</v>
      </c>
      <c r="K443" s="112">
        <f t="shared" si="545"/>
        <v>0</v>
      </c>
      <c r="L443" s="112">
        <f t="shared" si="545"/>
        <v>663.61404207313035</v>
      </c>
    </row>
    <row r="444" spans="1:12" x14ac:dyDescent="0.25">
      <c r="A444" s="88" t="s">
        <v>59</v>
      </c>
      <c r="B444" s="89" t="s">
        <v>40</v>
      </c>
      <c r="C444" s="113">
        <f>C445</f>
        <v>863.95</v>
      </c>
      <c r="D444" s="113">
        <f t="shared" ref="D444:G447" si="546">D445</f>
        <v>114.66587032981617</v>
      </c>
      <c r="E444" s="113">
        <f t="shared" si="546"/>
        <v>1000</v>
      </c>
      <c r="F444" s="113">
        <f t="shared" si="546"/>
        <v>132.72280841462606</v>
      </c>
      <c r="G444" s="113">
        <f t="shared" si="546"/>
        <v>1000</v>
      </c>
      <c r="H444" s="113">
        <f t="shared" ref="H444:L447" si="547">H445</f>
        <v>132.72280841462606</v>
      </c>
      <c r="I444" s="113">
        <f t="shared" si="547"/>
        <v>0</v>
      </c>
      <c r="J444" s="113">
        <f t="shared" si="547"/>
        <v>132.72280841462606</v>
      </c>
      <c r="K444" s="113">
        <f t="shared" si="547"/>
        <v>0</v>
      </c>
      <c r="L444" s="113">
        <f t="shared" si="547"/>
        <v>132.72280841462606</v>
      </c>
    </row>
    <row r="445" spans="1:12" x14ac:dyDescent="0.25">
      <c r="A445" s="45">
        <v>3</v>
      </c>
      <c r="B445" s="46" t="s">
        <v>21</v>
      </c>
      <c r="C445" s="114">
        <f>C446</f>
        <v>863.95</v>
      </c>
      <c r="D445" s="114">
        <f t="shared" si="546"/>
        <v>114.66587032981617</v>
      </c>
      <c r="E445" s="114">
        <f t="shared" si="546"/>
        <v>1000</v>
      </c>
      <c r="F445" s="114">
        <f t="shared" si="546"/>
        <v>132.72280841462606</v>
      </c>
      <c r="G445" s="114">
        <f t="shared" si="546"/>
        <v>1000</v>
      </c>
      <c r="H445" s="114">
        <f t="shared" si="547"/>
        <v>132.72280841462606</v>
      </c>
      <c r="I445" s="114">
        <f t="shared" si="547"/>
        <v>0</v>
      </c>
      <c r="J445" s="114">
        <f t="shared" si="547"/>
        <v>132.72280841462606</v>
      </c>
      <c r="K445" s="114">
        <f t="shared" si="547"/>
        <v>0</v>
      </c>
      <c r="L445" s="114">
        <f t="shared" si="547"/>
        <v>132.72280841462606</v>
      </c>
    </row>
    <row r="446" spans="1:12" x14ac:dyDescent="0.25">
      <c r="A446" s="47">
        <v>32</v>
      </c>
      <c r="B446" s="48" t="s">
        <v>36</v>
      </c>
      <c r="C446" s="115">
        <f>C447</f>
        <v>863.95</v>
      </c>
      <c r="D446" s="115">
        <f t="shared" si="546"/>
        <v>114.66587032981617</v>
      </c>
      <c r="E446" s="115">
        <f t="shared" si="546"/>
        <v>1000</v>
      </c>
      <c r="F446" s="115">
        <f t="shared" si="546"/>
        <v>132.72280841462606</v>
      </c>
      <c r="G446" s="115">
        <f t="shared" si="546"/>
        <v>1000</v>
      </c>
      <c r="H446" s="115">
        <f t="shared" si="547"/>
        <v>132.72280841462606</v>
      </c>
      <c r="I446" s="115">
        <f t="shared" si="547"/>
        <v>0</v>
      </c>
      <c r="J446" s="115">
        <f t="shared" si="547"/>
        <v>132.72280841462606</v>
      </c>
      <c r="K446" s="115">
        <f t="shared" si="547"/>
        <v>0</v>
      </c>
      <c r="L446" s="115">
        <f t="shared" si="547"/>
        <v>132.72280841462606</v>
      </c>
    </row>
    <row r="447" spans="1:12" hidden="1" x14ac:dyDescent="0.25">
      <c r="A447" s="49">
        <v>329</v>
      </c>
      <c r="B447" s="72" t="s">
        <v>117</v>
      </c>
      <c r="C447" s="106">
        <f>C448</f>
        <v>863.95</v>
      </c>
      <c r="D447" s="106">
        <f t="shared" si="546"/>
        <v>114.66587032981617</v>
      </c>
      <c r="E447" s="106">
        <f t="shared" si="546"/>
        <v>1000</v>
      </c>
      <c r="F447" s="106">
        <f t="shared" si="546"/>
        <v>132.72280841462606</v>
      </c>
      <c r="G447" s="106">
        <f t="shared" si="546"/>
        <v>1000</v>
      </c>
      <c r="H447" s="106">
        <f t="shared" si="547"/>
        <v>132.72280841462606</v>
      </c>
      <c r="I447" s="106">
        <f t="shared" si="547"/>
        <v>0</v>
      </c>
      <c r="J447" s="106">
        <f t="shared" si="547"/>
        <v>132.72280841462606</v>
      </c>
      <c r="K447" s="106">
        <f t="shared" si="547"/>
        <v>0</v>
      </c>
      <c r="L447" s="106">
        <f t="shared" si="547"/>
        <v>132.72280841462606</v>
      </c>
    </row>
    <row r="448" spans="1:12" ht="26.25" hidden="1" x14ac:dyDescent="0.25">
      <c r="A448" s="51">
        <v>3299</v>
      </c>
      <c r="B448" s="44" t="s">
        <v>117</v>
      </c>
      <c r="C448" s="107">
        <v>863.95</v>
      </c>
      <c r="D448" s="107">
        <f>C448/7.5345</f>
        <v>114.66587032981617</v>
      </c>
      <c r="E448" s="108">
        <v>1000</v>
      </c>
      <c r="F448" s="107">
        <f>E448/7.5345</f>
        <v>132.72280841462606</v>
      </c>
      <c r="G448" s="107">
        <v>1000</v>
      </c>
      <c r="H448" s="108">
        <f>G448/7.5345</f>
        <v>132.72280841462606</v>
      </c>
      <c r="I448" s="108">
        <v>0</v>
      </c>
      <c r="J448" s="109">
        <f>H448+I448</f>
        <v>132.72280841462606</v>
      </c>
      <c r="K448" s="109">
        <v>0</v>
      </c>
      <c r="L448" s="109">
        <f>J448+K448</f>
        <v>132.72280841462606</v>
      </c>
    </row>
    <row r="449" spans="1:12" x14ac:dyDescent="0.25">
      <c r="A449" s="73" t="s">
        <v>61</v>
      </c>
      <c r="B449" s="87" t="s">
        <v>62</v>
      </c>
      <c r="C449" s="113">
        <f>C450</f>
        <v>0</v>
      </c>
      <c r="D449" s="113">
        <f t="shared" ref="D449:G452" si="548">D450</f>
        <v>0</v>
      </c>
      <c r="E449" s="113">
        <f t="shared" si="548"/>
        <v>4000</v>
      </c>
      <c r="F449" s="113">
        <f t="shared" si="548"/>
        <v>530.89123365850423</v>
      </c>
      <c r="G449" s="113">
        <f t="shared" si="548"/>
        <v>4000</v>
      </c>
      <c r="H449" s="113">
        <f t="shared" ref="H449:L452" si="549">H450</f>
        <v>530.89123365850423</v>
      </c>
      <c r="I449" s="113">
        <f t="shared" si="549"/>
        <v>0</v>
      </c>
      <c r="J449" s="113">
        <f t="shared" si="549"/>
        <v>530.89123365850423</v>
      </c>
      <c r="K449" s="113">
        <f t="shared" si="549"/>
        <v>0</v>
      </c>
      <c r="L449" s="113">
        <f t="shared" si="549"/>
        <v>530.89123365850423</v>
      </c>
    </row>
    <row r="450" spans="1:12" x14ac:dyDescent="0.25">
      <c r="A450" s="45">
        <v>3</v>
      </c>
      <c r="B450" s="46" t="s">
        <v>21</v>
      </c>
      <c r="C450" s="114">
        <f>C451</f>
        <v>0</v>
      </c>
      <c r="D450" s="114">
        <f t="shared" si="548"/>
        <v>0</v>
      </c>
      <c r="E450" s="114">
        <f t="shared" si="548"/>
        <v>4000</v>
      </c>
      <c r="F450" s="114">
        <f t="shared" si="548"/>
        <v>530.89123365850423</v>
      </c>
      <c r="G450" s="114">
        <f t="shared" si="548"/>
        <v>4000</v>
      </c>
      <c r="H450" s="114">
        <f t="shared" si="549"/>
        <v>530.89123365850423</v>
      </c>
      <c r="I450" s="114">
        <f t="shared" si="549"/>
        <v>0</v>
      </c>
      <c r="J450" s="114">
        <f t="shared" si="549"/>
        <v>530.89123365850423</v>
      </c>
      <c r="K450" s="114">
        <f t="shared" si="549"/>
        <v>0</v>
      </c>
      <c r="L450" s="114">
        <f t="shared" si="549"/>
        <v>530.89123365850423</v>
      </c>
    </row>
    <row r="451" spans="1:12" x14ac:dyDescent="0.25">
      <c r="A451" s="47">
        <v>32</v>
      </c>
      <c r="B451" s="48" t="s">
        <v>36</v>
      </c>
      <c r="C451" s="115">
        <f>C452</f>
        <v>0</v>
      </c>
      <c r="D451" s="115">
        <f t="shared" si="548"/>
        <v>0</v>
      </c>
      <c r="E451" s="115">
        <f t="shared" si="548"/>
        <v>4000</v>
      </c>
      <c r="F451" s="115">
        <f t="shared" si="548"/>
        <v>530.89123365850423</v>
      </c>
      <c r="G451" s="115">
        <f t="shared" si="548"/>
        <v>4000</v>
      </c>
      <c r="H451" s="115">
        <f t="shared" si="549"/>
        <v>530.89123365850423</v>
      </c>
      <c r="I451" s="115">
        <f t="shared" si="549"/>
        <v>0</v>
      </c>
      <c r="J451" s="115">
        <f t="shared" si="549"/>
        <v>530.89123365850423</v>
      </c>
      <c r="K451" s="115">
        <f t="shared" si="549"/>
        <v>0</v>
      </c>
      <c r="L451" s="115">
        <f t="shared" si="549"/>
        <v>530.89123365850423</v>
      </c>
    </row>
    <row r="452" spans="1:12" hidden="1" x14ac:dyDescent="0.25">
      <c r="A452" s="49">
        <v>329</v>
      </c>
      <c r="B452" s="72" t="s">
        <v>117</v>
      </c>
      <c r="C452" s="106">
        <f>C453</f>
        <v>0</v>
      </c>
      <c r="D452" s="106">
        <f t="shared" si="548"/>
        <v>0</v>
      </c>
      <c r="E452" s="106">
        <f t="shared" si="548"/>
        <v>4000</v>
      </c>
      <c r="F452" s="106">
        <f t="shared" si="548"/>
        <v>530.89123365850423</v>
      </c>
      <c r="G452" s="106">
        <f t="shared" si="548"/>
        <v>4000</v>
      </c>
      <c r="H452" s="106">
        <f t="shared" si="549"/>
        <v>530.89123365850423</v>
      </c>
      <c r="I452" s="106">
        <f t="shared" si="549"/>
        <v>0</v>
      </c>
      <c r="J452" s="106">
        <f t="shared" si="549"/>
        <v>530.89123365850423</v>
      </c>
      <c r="K452" s="106">
        <f t="shared" si="549"/>
        <v>0</v>
      </c>
      <c r="L452" s="106">
        <f t="shared" si="549"/>
        <v>530.89123365850423</v>
      </c>
    </row>
    <row r="453" spans="1:12" ht="26.25" hidden="1" x14ac:dyDescent="0.25">
      <c r="A453" s="51">
        <v>3299</v>
      </c>
      <c r="B453" s="44" t="s">
        <v>117</v>
      </c>
      <c r="C453" s="107">
        <v>0</v>
      </c>
      <c r="D453" s="107">
        <f>C453/7.5345</f>
        <v>0</v>
      </c>
      <c r="E453" s="108">
        <v>4000</v>
      </c>
      <c r="F453" s="107">
        <f>E453/7.5345</f>
        <v>530.89123365850423</v>
      </c>
      <c r="G453" s="107">
        <v>4000</v>
      </c>
      <c r="H453" s="108">
        <f>G453/7.5345</f>
        <v>530.89123365850423</v>
      </c>
      <c r="I453" s="108">
        <v>0</v>
      </c>
      <c r="J453" s="109">
        <f>H453+I453</f>
        <v>530.89123365850423</v>
      </c>
      <c r="K453" s="109">
        <v>0</v>
      </c>
      <c r="L453" s="109">
        <f>J453+K453</f>
        <v>530.89123365850423</v>
      </c>
    </row>
    <row r="454" spans="1:12" x14ac:dyDescent="0.25">
      <c r="A454" s="52" t="s">
        <v>197</v>
      </c>
      <c r="B454" s="61" t="s">
        <v>165</v>
      </c>
      <c r="C454" s="112">
        <f>C455+C466+C474+C482+C488</f>
        <v>72652.37</v>
      </c>
      <c r="D454" s="112">
        <f t="shared" ref="D454:G454" si="550">D455+D466+D474+D482+D488</f>
        <v>9642.6265843785241</v>
      </c>
      <c r="E454" s="112">
        <f t="shared" si="550"/>
        <v>84500</v>
      </c>
      <c r="F454" s="112">
        <f t="shared" si="550"/>
        <v>11215.0773110359</v>
      </c>
      <c r="G454" s="112">
        <f t="shared" si="550"/>
        <v>69500</v>
      </c>
      <c r="H454" s="112">
        <v>9224.2099999999991</v>
      </c>
      <c r="I454" s="112">
        <f t="shared" ref="I454:L454" si="551">I455+I466+I474+I482+I488</f>
        <v>0</v>
      </c>
      <c r="J454" s="112">
        <f t="shared" si="551"/>
        <v>9224.2149744508606</v>
      </c>
      <c r="K454" s="112">
        <f t="shared" si="551"/>
        <v>0</v>
      </c>
      <c r="L454" s="112">
        <f t="shared" si="551"/>
        <v>9224.2190165239881</v>
      </c>
    </row>
    <row r="455" spans="1:12" x14ac:dyDescent="0.25">
      <c r="A455" s="76" t="s">
        <v>59</v>
      </c>
      <c r="B455" s="75" t="s">
        <v>40</v>
      </c>
      <c r="C455" s="113">
        <f>C456</f>
        <v>7052.37</v>
      </c>
      <c r="D455" s="113">
        <f t="shared" ref="D455:G456" si="552">D456</f>
        <v>936.01035237905626</v>
      </c>
      <c r="E455" s="113">
        <f t="shared" si="552"/>
        <v>16500</v>
      </c>
      <c r="F455" s="113">
        <f t="shared" si="552"/>
        <v>2189.9263388413301</v>
      </c>
      <c r="G455" s="113">
        <f t="shared" si="552"/>
        <v>16500</v>
      </c>
      <c r="H455" s="113">
        <v>2189.92</v>
      </c>
      <c r="I455" s="113">
        <f t="shared" ref="H455:L456" si="553">I456</f>
        <v>0</v>
      </c>
      <c r="J455" s="113">
        <f t="shared" si="553"/>
        <v>2189.9222967681999</v>
      </c>
      <c r="K455" s="113">
        <f t="shared" si="553"/>
        <v>0</v>
      </c>
      <c r="L455" s="113">
        <f t="shared" si="553"/>
        <v>2189.9222967681999</v>
      </c>
    </row>
    <row r="456" spans="1:12" ht="26.25" x14ac:dyDescent="0.25">
      <c r="A456" s="45">
        <v>4</v>
      </c>
      <c r="B456" s="46" t="s">
        <v>25</v>
      </c>
      <c r="C456" s="114">
        <f>C457</f>
        <v>7052.37</v>
      </c>
      <c r="D456" s="114">
        <f t="shared" si="552"/>
        <v>936.01035237905626</v>
      </c>
      <c r="E456" s="114">
        <f t="shared" si="552"/>
        <v>16500</v>
      </c>
      <c r="F456" s="114">
        <f t="shared" si="552"/>
        <v>2189.9263388413301</v>
      </c>
      <c r="G456" s="114">
        <f t="shared" si="552"/>
        <v>16500</v>
      </c>
      <c r="H456" s="114">
        <f t="shared" si="553"/>
        <v>2189.9222967681999</v>
      </c>
      <c r="I456" s="114">
        <f t="shared" si="553"/>
        <v>0</v>
      </c>
      <c r="J456" s="114">
        <f t="shared" si="553"/>
        <v>2189.9222967681999</v>
      </c>
      <c r="K456" s="114">
        <f t="shared" si="553"/>
        <v>0</v>
      </c>
      <c r="L456" s="114">
        <f t="shared" si="553"/>
        <v>2189.9222967681999</v>
      </c>
    </row>
    <row r="457" spans="1:12" ht="26.25" x14ac:dyDescent="0.25">
      <c r="A457" s="47">
        <v>42</v>
      </c>
      <c r="B457" s="48" t="s">
        <v>160</v>
      </c>
      <c r="C457" s="115">
        <f>C458+C464</f>
        <v>7052.37</v>
      </c>
      <c r="D457" s="115">
        <f t="shared" ref="D457:G457" si="554">D458+D464</f>
        <v>936.01035237905626</v>
      </c>
      <c r="E457" s="115">
        <f t="shared" si="554"/>
        <v>16500</v>
      </c>
      <c r="F457" s="115">
        <f t="shared" si="554"/>
        <v>2189.9263388413301</v>
      </c>
      <c r="G457" s="115">
        <f t="shared" si="554"/>
        <v>16500</v>
      </c>
      <c r="H457" s="115">
        <f t="shared" ref="H457:L457" si="555">H458+H464</f>
        <v>2189.9222967681999</v>
      </c>
      <c r="I457" s="115">
        <f t="shared" si="555"/>
        <v>0</v>
      </c>
      <c r="J457" s="115">
        <f t="shared" si="555"/>
        <v>2189.9222967681999</v>
      </c>
      <c r="K457" s="115">
        <f t="shared" si="555"/>
        <v>0</v>
      </c>
      <c r="L457" s="115">
        <f t="shared" si="555"/>
        <v>2189.9222967681999</v>
      </c>
    </row>
    <row r="458" spans="1:12" hidden="1" x14ac:dyDescent="0.25">
      <c r="A458" s="49">
        <v>422</v>
      </c>
      <c r="B458" s="50" t="s">
        <v>161</v>
      </c>
      <c r="C458" s="106">
        <f>SUM(C459:C463)</f>
        <v>0</v>
      </c>
      <c r="D458" s="106">
        <f t="shared" ref="D458:G458" si="556">SUM(D459:D463)</f>
        <v>0</v>
      </c>
      <c r="E458" s="106">
        <f t="shared" si="556"/>
        <v>13500</v>
      </c>
      <c r="F458" s="106">
        <f t="shared" si="556"/>
        <v>1791.757913597452</v>
      </c>
      <c r="G458" s="106">
        <f t="shared" si="556"/>
        <v>13500</v>
      </c>
      <c r="H458" s="106">
        <f t="shared" ref="H458:L458" si="557">SUM(H459:H463)</f>
        <v>1791.7538715243218</v>
      </c>
      <c r="I458" s="106">
        <f t="shared" si="557"/>
        <v>0</v>
      </c>
      <c r="J458" s="106">
        <f t="shared" si="557"/>
        <v>1791.7538715243218</v>
      </c>
      <c r="K458" s="106">
        <f t="shared" si="557"/>
        <v>0</v>
      </c>
      <c r="L458" s="106">
        <f t="shared" si="557"/>
        <v>1791.7538715243218</v>
      </c>
    </row>
    <row r="459" spans="1:12" hidden="1" x14ac:dyDescent="0.25">
      <c r="A459" s="51">
        <v>4221</v>
      </c>
      <c r="B459" s="44" t="s">
        <v>162</v>
      </c>
      <c r="C459" s="107">
        <v>0</v>
      </c>
      <c r="D459" s="107">
        <f t="shared" ref="D459:D463" si="558">C459/7.5345</f>
        <v>0</v>
      </c>
      <c r="E459" s="108">
        <v>5000</v>
      </c>
      <c r="F459" s="107">
        <f t="shared" ref="F459:F463" si="559">E459/7.5345</f>
        <v>663.61404207313024</v>
      </c>
      <c r="G459" s="107">
        <v>5000</v>
      </c>
      <c r="H459" s="108">
        <v>663.61</v>
      </c>
      <c r="I459" s="108">
        <v>0</v>
      </c>
      <c r="J459" s="109">
        <f>H459+I459</f>
        <v>663.61</v>
      </c>
      <c r="K459" s="109">
        <v>0</v>
      </c>
      <c r="L459" s="109">
        <f t="shared" ref="L459:L463" si="560">J459+K459</f>
        <v>663.61</v>
      </c>
    </row>
    <row r="460" spans="1:12" hidden="1" x14ac:dyDescent="0.25">
      <c r="A460" s="51">
        <v>4222</v>
      </c>
      <c r="B460" s="44" t="s">
        <v>174</v>
      </c>
      <c r="C460" s="107">
        <v>0</v>
      </c>
      <c r="D460" s="107">
        <f t="shared" si="558"/>
        <v>0</v>
      </c>
      <c r="E460" s="108">
        <v>500</v>
      </c>
      <c r="F460" s="107">
        <f t="shared" si="559"/>
        <v>66.361404207313029</v>
      </c>
      <c r="G460" s="107">
        <v>500</v>
      </c>
      <c r="H460" s="108">
        <f t="shared" ref="H460:H463" si="561">G460/7.5345</f>
        <v>66.361404207313029</v>
      </c>
      <c r="I460" s="108">
        <v>0</v>
      </c>
      <c r="J460" s="109">
        <f>H460+I460</f>
        <v>66.361404207313029</v>
      </c>
      <c r="K460" s="109">
        <v>0</v>
      </c>
      <c r="L460" s="109">
        <f t="shared" si="560"/>
        <v>66.361404207313029</v>
      </c>
    </row>
    <row r="461" spans="1:12" hidden="1" x14ac:dyDescent="0.25">
      <c r="A461" s="51">
        <v>4223</v>
      </c>
      <c r="B461" s="44" t="s">
        <v>175</v>
      </c>
      <c r="C461" s="107">
        <v>0</v>
      </c>
      <c r="D461" s="107">
        <f t="shared" si="558"/>
        <v>0</v>
      </c>
      <c r="E461" s="108">
        <v>1000</v>
      </c>
      <c r="F461" s="107">
        <f t="shared" si="559"/>
        <v>132.72280841462606</v>
      </c>
      <c r="G461" s="107">
        <v>1000</v>
      </c>
      <c r="H461" s="108">
        <f t="shared" si="561"/>
        <v>132.72280841462606</v>
      </c>
      <c r="I461" s="108">
        <v>0</v>
      </c>
      <c r="J461" s="109">
        <f>H461+I461</f>
        <v>132.72280841462606</v>
      </c>
      <c r="K461" s="109">
        <v>0</v>
      </c>
      <c r="L461" s="109">
        <f t="shared" si="560"/>
        <v>132.72280841462606</v>
      </c>
    </row>
    <row r="462" spans="1:12" hidden="1" x14ac:dyDescent="0.25">
      <c r="A462" s="51">
        <v>4226</v>
      </c>
      <c r="B462" s="44" t="s">
        <v>176</v>
      </c>
      <c r="C462" s="107">
        <v>0</v>
      </c>
      <c r="D462" s="107">
        <f t="shared" si="558"/>
        <v>0</v>
      </c>
      <c r="E462" s="108">
        <v>2000</v>
      </c>
      <c r="F462" s="107">
        <f t="shared" si="559"/>
        <v>265.44561682925212</v>
      </c>
      <c r="G462" s="107">
        <v>2000</v>
      </c>
      <c r="H462" s="108">
        <f t="shared" si="561"/>
        <v>265.44561682925212</v>
      </c>
      <c r="I462" s="108">
        <v>0</v>
      </c>
      <c r="J462" s="109">
        <f>H462+I462</f>
        <v>265.44561682925212</v>
      </c>
      <c r="K462" s="109">
        <v>0</v>
      </c>
      <c r="L462" s="109">
        <f t="shared" si="560"/>
        <v>265.44561682925212</v>
      </c>
    </row>
    <row r="463" spans="1:12" ht="26.25" hidden="1" x14ac:dyDescent="0.25">
      <c r="A463" s="51">
        <v>4227</v>
      </c>
      <c r="B463" s="44" t="s">
        <v>177</v>
      </c>
      <c r="C463" s="107">
        <v>0</v>
      </c>
      <c r="D463" s="107">
        <f t="shared" si="558"/>
        <v>0</v>
      </c>
      <c r="E463" s="108">
        <v>5000</v>
      </c>
      <c r="F463" s="107">
        <f t="shared" si="559"/>
        <v>663.61404207313024</v>
      </c>
      <c r="G463" s="107">
        <v>5000</v>
      </c>
      <c r="H463" s="108">
        <f t="shared" si="561"/>
        <v>663.61404207313024</v>
      </c>
      <c r="I463" s="108">
        <v>0</v>
      </c>
      <c r="J463" s="109">
        <f>H463+I463</f>
        <v>663.61404207313024</v>
      </c>
      <c r="K463" s="109">
        <v>0</v>
      </c>
      <c r="L463" s="109">
        <f t="shared" si="560"/>
        <v>663.61404207313024</v>
      </c>
    </row>
    <row r="464" spans="1:12" ht="26.25" hidden="1" x14ac:dyDescent="0.25">
      <c r="A464" s="49">
        <v>424</v>
      </c>
      <c r="B464" s="50" t="s">
        <v>178</v>
      </c>
      <c r="C464" s="106">
        <f>C465</f>
        <v>7052.37</v>
      </c>
      <c r="D464" s="106">
        <f t="shared" ref="D464:G464" si="562">D465</f>
        <v>936.01035237905626</v>
      </c>
      <c r="E464" s="106">
        <f t="shared" si="562"/>
        <v>3000</v>
      </c>
      <c r="F464" s="106">
        <f t="shared" si="562"/>
        <v>398.16842524387812</v>
      </c>
      <c r="G464" s="106">
        <f t="shared" si="562"/>
        <v>3000</v>
      </c>
      <c r="H464" s="106">
        <f t="shared" ref="H464:L464" si="563">H465</f>
        <v>398.16842524387812</v>
      </c>
      <c r="I464" s="106">
        <f t="shared" si="563"/>
        <v>0</v>
      </c>
      <c r="J464" s="106">
        <f t="shared" si="563"/>
        <v>398.16842524387812</v>
      </c>
      <c r="K464" s="106">
        <f t="shared" si="563"/>
        <v>0</v>
      </c>
      <c r="L464" s="106">
        <f t="shared" si="563"/>
        <v>398.16842524387812</v>
      </c>
    </row>
    <row r="465" spans="1:12" hidden="1" x14ac:dyDescent="0.25">
      <c r="A465" s="51">
        <v>4241</v>
      </c>
      <c r="B465" s="44" t="s">
        <v>179</v>
      </c>
      <c r="C465" s="107">
        <v>7052.37</v>
      </c>
      <c r="D465" s="107">
        <f>C465/7.5345</f>
        <v>936.01035237905626</v>
      </c>
      <c r="E465" s="108">
        <v>3000</v>
      </c>
      <c r="F465" s="107">
        <f>E465/7.5345</f>
        <v>398.16842524387812</v>
      </c>
      <c r="G465" s="107">
        <v>3000</v>
      </c>
      <c r="H465" s="108">
        <f>G465/7.5345</f>
        <v>398.16842524387812</v>
      </c>
      <c r="I465" s="108">
        <v>0</v>
      </c>
      <c r="J465" s="109">
        <f>H465+I465</f>
        <v>398.16842524387812</v>
      </c>
      <c r="K465" s="109">
        <v>0</v>
      </c>
      <c r="L465" s="109">
        <f>J465+K465</f>
        <v>398.16842524387812</v>
      </c>
    </row>
    <row r="466" spans="1:12" x14ac:dyDescent="0.25">
      <c r="A466" s="76" t="s">
        <v>61</v>
      </c>
      <c r="B466" s="75" t="s">
        <v>62</v>
      </c>
      <c r="C466" s="113">
        <f>C467</f>
        <v>3750</v>
      </c>
      <c r="D466" s="113">
        <f t="shared" ref="D466:G467" si="564">D467</f>
        <v>497.71053155484765</v>
      </c>
      <c r="E466" s="113">
        <f t="shared" si="564"/>
        <v>15000</v>
      </c>
      <c r="F466" s="113">
        <f t="shared" si="564"/>
        <v>1990.842126219391</v>
      </c>
      <c r="G466" s="113">
        <f t="shared" si="564"/>
        <v>15000</v>
      </c>
      <c r="H466" s="113">
        <v>1990.84</v>
      </c>
      <c r="I466" s="113">
        <f t="shared" ref="H466:L467" si="565">I467</f>
        <v>0</v>
      </c>
      <c r="J466" s="113">
        <f t="shared" si="565"/>
        <v>1990.8380841462608</v>
      </c>
      <c r="K466" s="113">
        <f t="shared" si="565"/>
        <v>0</v>
      </c>
      <c r="L466" s="113">
        <f t="shared" si="565"/>
        <v>1990.8380841462608</v>
      </c>
    </row>
    <row r="467" spans="1:12" ht="26.25" x14ac:dyDescent="0.25">
      <c r="A467" s="45">
        <v>4</v>
      </c>
      <c r="B467" s="46" t="s">
        <v>25</v>
      </c>
      <c r="C467" s="114">
        <f>C468</f>
        <v>3750</v>
      </c>
      <c r="D467" s="114">
        <f t="shared" si="564"/>
        <v>497.71053155484765</v>
      </c>
      <c r="E467" s="114">
        <f t="shared" si="564"/>
        <v>15000</v>
      </c>
      <c r="F467" s="114">
        <f t="shared" si="564"/>
        <v>1990.842126219391</v>
      </c>
      <c r="G467" s="114">
        <f t="shared" si="564"/>
        <v>15000</v>
      </c>
      <c r="H467" s="114">
        <f t="shared" si="565"/>
        <v>1990.8380841462608</v>
      </c>
      <c r="I467" s="114">
        <f t="shared" si="565"/>
        <v>0</v>
      </c>
      <c r="J467" s="114">
        <f t="shared" si="565"/>
        <v>1990.8380841462608</v>
      </c>
      <c r="K467" s="114">
        <f t="shared" si="565"/>
        <v>0</v>
      </c>
      <c r="L467" s="114">
        <f t="shared" si="565"/>
        <v>1990.8380841462608</v>
      </c>
    </row>
    <row r="468" spans="1:12" ht="26.25" x14ac:dyDescent="0.25">
      <c r="A468" s="47">
        <v>42</v>
      </c>
      <c r="B468" s="48" t="s">
        <v>160</v>
      </c>
      <c r="C468" s="115">
        <f>C469+C472</f>
        <v>3750</v>
      </c>
      <c r="D468" s="115">
        <f t="shared" ref="D468:G468" si="566">D469+D472</f>
        <v>497.71053155484765</v>
      </c>
      <c r="E468" s="115">
        <f t="shared" si="566"/>
        <v>15000</v>
      </c>
      <c r="F468" s="115">
        <f t="shared" si="566"/>
        <v>1990.842126219391</v>
      </c>
      <c r="G468" s="115">
        <f t="shared" si="566"/>
        <v>15000</v>
      </c>
      <c r="H468" s="115">
        <f t="shared" ref="H468:L468" si="567">H469+H472</f>
        <v>1990.8380841462608</v>
      </c>
      <c r="I468" s="115">
        <f t="shared" si="567"/>
        <v>0</v>
      </c>
      <c r="J468" s="115">
        <f t="shared" si="567"/>
        <v>1990.8380841462608</v>
      </c>
      <c r="K468" s="115">
        <f t="shared" si="567"/>
        <v>0</v>
      </c>
      <c r="L468" s="115">
        <f t="shared" si="567"/>
        <v>1990.8380841462608</v>
      </c>
    </row>
    <row r="469" spans="1:12" hidden="1" x14ac:dyDescent="0.25">
      <c r="A469" s="49">
        <v>422</v>
      </c>
      <c r="B469" s="50" t="s">
        <v>161</v>
      </c>
      <c r="C469" s="106">
        <f>SUM(C470:C471)</f>
        <v>3750</v>
      </c>
      <c r="D469" s="106">
        <f t="shared" ref="D469:G469" si="568">SUM(D470:D471)</f>
        <v>497.71053155484765</v>
      </c>
      <c r="E469" s="106">
        <f t="shared" si="568"/>
        <v>13000</v>
      </c>
      <c r="F469" s="106">
        <f t="shared" si="568"/>
        <v>1725.3965093901388</v>
      </c>
      <c r="G469" s="106">
        <f t="shared" si="568"/>
        <v>13000</v>
      </c>
      <c r="H469" s="106">
        <f t="shared" ref="H469:L469" si="569">SUM(H470:H471)</f>
        <v>1725.3924673170086</v>
      </c>
      <c r="I469" s="106">
        <f t="shared" si="569"/>
        <v>0</v>
      </c>
      <c r="J469" s="106">
        <f t="shared" si="569"/>
        <v>1725.3924673170086</v>
      </c>
      <c r="K469" s="106">
        <f t="shared" si="569"/>
        <v>0</v>
      </c>
      <c r="L469" s="106">
        <f t="shared" si="569"/>
        <v>1725.3924673170086</v>
      </c>
    </row>
    <row r="470" spans="1:12" hidden="1" x14ac:dyDescent="0.25">
      <c r="A470" s="51">
        <v>4221</v>
      </c>
      <c r="B470" s="44" t="s">
        <v>162</v>
      </c>
      <c r="C470" s="107">
        <v>0</v>
      </c>
      <c r="D470" s="107">
        <f t="shared" ref="D470:D471" si="570">C470/7.5345</f>
        <v>0</v>
      </c>
      <c r="E470" s="108">
        <v>5000</v>
      </c>
      <c r="F470" s="107">
        <f t="shared" ref="F470:F471" si="571">E470/7.5345</f>
        <v>663.61404207313024</v>
      </c>
      <c r="G470" s="107">
        <v>5000</v>
      </c>
      <c r="H470" s="108">
        <v>663.61</v>
      </c>
      <c r="I470" s="108">
        <v>0</v>
      </c>
      <c r="J470" s="109">
        <f>H470+I470</f>
        <v>663.61</v>
      </c>
      <c r="K470" s="109">
        <v>0</v>
      </c>
      <c r="L470" s="109">
        <f t="shared" ref="L470:L471" si="572">J470+K470</f>
        <v>663.61</v>
      </c>
    </row>
    <row r="471" spans="1:12" ht="26.25" hidden="1" x14ac:dyDescent="0.25">
      <c r="A471" s="51">
        <v>4227</v>
      </c>
      <c r="B471" s="44" t="s">
        <v>177</v>
      </c>
      <c r="C471" s="107">
        <v>3750</v>
      </c>
      <c r="D471" s="107">
        <f t="shared" si="570"/>
        <v>497.71053155484765</v>
      </c>
      <c r="E471" s="108">
        <v>8000</v>
      </c>
      <c r="F471" s="107">
        <f t="shared" si="571"/>
        <v>1061.7824673170085</v>
      </c>
      <c r="G471" s="107">
        <v>8000</v>
      </c>
      <c r="H471" s="108">
        <f t="shared" ref="H471:H473" si="573">G471/7.5345</f>
        <v>1061.7824673170085</v>
      </c>
      <c r="I471" s="108">
        <v>0</v>
      </c>
      <c r="J471" s="109">
        <f>H471+I471</f>
        <v>1061.7824673170085</v>
      </c>
      <c r="K471" s="109">
        <v>0</v>
      </c>
      <c r="L471" s="109">
        <f t="shared" si="572"/>
        <v>1061.7824673170085</v>
      </c>
    </row>
    <row r="472" spans="1:12" ht="26.25" hidden="1" x14ac:dyDescent="0.25">
      <c r="A472" s="49">
        <v>424</v>
      </c>
      <c r="B472" s="50" t="s">
        <v>178</v>
      </c>
      <c r="C472" s="106">
        <f>C473</f>
        <v>0</v>
      </c>
      <c r="D472" s="106">
        <f t="shared" ref="D472:G472" si="574">D473</f>
        <v>0</v>
      </c>
      <c r="E472" s="106">
        <f t="shared" si="574"/>
        <v>2000</v>
      </c>
      <c r="F472" s="106">
        <f t="shared" si="574"/>
        <v>265.44561682925212</v>
      </c>
      <c r="G472" s="106">
        <f t="shared" si="574"/>
        <v>2000</v>
      </c>
      <c r="H472" s="106">
        <f t="shared" ref="H472:L472" si="575">H473</f>
        <v>265.44561682925212</v>
      </c>
      <c r="I472" s="106">
        <f t="shared" si="575"/>
        <v>0</v>
      </c>
      <c r="J472" s="106">
        <f t="shared" si="575"/>
        <v>265.44561682925212</v>
      </c>
      <c r="K472" s="106">
        <f t="shared" si="575"/>
        <v>0</v>
      </c>
      <c r="L472" s="106">
        <f t="shared" si="575"/>
        <v>265.44561682925212</v>
      </c>
    </row>
    <row r="473" spans="1:12" hidden="1" x14ac:dyDescent="0.25">
      <c r="A473" s="51">
        <v>4241</v>
      </c>
      <c r="B473" s="44" t="s">
        <v>179</v>
      </c>
      <c r="C473" s="107">
        <v>0</v>
      </c>
      <c r="D473" s="107">
        <f>C473/7.5345</f>
        <v>0</v>
      </c>
      <c r="E473" s="108">
        <v>2000</v>
      </c>
      <c r="F473" s="107">
        <f>E473/7.5345</f>
        <v>265.44561682925212</v>
      </c>
      <c r="G473" s="107">
        <v>2000</v>
      </c>
      <c r="H473" s="108">
        <f t="shared" si="573"/>
        <v>265.44561682925212</v>
      </c>
      <c r="I473" s="108">
        <v>0</v>
      </c>
      <c r="J473" s="109">
        <f>H473+I473</f>
        <v>265.44561682925212</v>
      </c>
      <c r="K473" s="109">
        <v>0</v>
      </c>
      <c r="L473" s="109">
        <f>J473+K473</f>
        <v>265.44561682925212</v>
      </c>
    </row>
    <row r="474" spans="1:12" x14ac:dyDescent="0.25">
      <c r="A474" s="76" t="s">
        <v>55</v>
      </c>
      <c r="B474" s="75" t="s">
        <v>65</v>
      </c>
      <c r="C474" s="113">
        <f>C475</f>
        <v>61850</v>
      </c>
      <c r="D474" s="113">
        <f t="shared" ref="D474:G475" si="576">D475</f>
        <v>8208.9057004446204</v>
      </c>
      <c r="E474" s="113">
        <f t="shared" si="576"/>
        <v>40000</v>
      </c>
      <c r="F474" s="113">
        <f t="shared" si="576"/>
        <v>5308.9123365850419</v>
      </c>
      <c r="G474" s="113">
        <f t="shared" si="576"/>
        <v>25000</v>
      </c>
      <c r="H474" s="113">
        <v>3318.06</v>
      </c>
      <c r="I474" s="113">
        <f t="shared" ref="H474:L475" si="577">I475</f>
        <v>0</v>
      </c>
      <c r="J474" s="113">
        <f t="shared" si="577"/>
        <v>3318.0621262193908</v>
      </c>
      <c r="K474" s="113">
        <f t="shared" si="577"/>
        <v>0</v>
      </c>
      <c r="L474" s="113">
        <f t="shared" si="577"/>
        <v>3318.0661682925211</v>
      </c>
    </row>
    <row r="475" spans="1:12" ht="26.25" x14ac:dyDescent="0.25">
      <c r="A475" s="45">
        <v>4</v>
      </c>
      <c r="B475" s="46" t="s">
        <v>25</v>
      </c>
      <c r="C475" s="114">
        <f>C476</f>
        <v>61850</v>
      </c>
      <c r="D475" s="114">
        <f t="shared" si="576"/>
        <v>8208.9057004446204</v>
      </c>
      <c r="E475" s="114">
        <f t="shared" si="576"/>
        <v>40000</v>
      </c>
      <c r="F475" s="114">
        <f t="shared" si="576"/>
        <v>5308.9123365850419</v>
      </c>
      <c r="G475" s="114">
        <f t="shared" si="576"/>
        <v>25000</v>
      </c>
      <c r="H475" s="114">
        <f t="shared" si="577"/>
        <v>3318.0621262193908</v>
      </c>
      <c r="I475" s="114">
        <f t="shared" si="577"/>
        <v>0</v>
      </c>
      <c r="J475" s="114">
        <f t="shared" si="577"/>
        <v>3318.0621262193908</v>
      </c>
      <c r="K475" s="114">
        <f t="shared" si="577"/>
        <v>0</v>
      </c>
      <c r="L475" s="114">
        <f t="shared" si="577"/>
        <v>3318.0661682925211</v>
      </c>
    </row>
    <row r="476" spans="1:12" ht="26.25" x14ac:dyDescent="0.25">
      <c r="A476" s="47">
        <v>42</v>
      </c>
      <c r="B476" s="48" t="s">
        <v>160</v>
      </c>
      <c r="C476" s="115">
        <f>C477+C480</f>
        <v>61850</v>
      </c>
      <c r="D476" s="115">
        <f t="shared" ref="D476:G476" si="578">D477+D480</f>
        <v>8208.9057004446204</v>
      </c>
      <c r="E476" s="115">
        <f t="shared" si="578"/>
        <v>40000</v>
      </c>
      <c r="F476" s="115">
        <f t="shared" si="578"/>
        <v>5308.9123365850419</v>
      </c>
      <c r="G476" s="115">
        <f t="shared" si="578"/>
        <v>25000</v>
      </c>
      <c r="H476" s="115">
        <f t="shared" ref="H476:L476" si="579">H477+H480</f>
        <v>3318.0621262193908</v>
      </c>
      <c r="I476" s="115">
        <f t="shared" si="579"/>
        <v>0</v>
      </c>
      <c r="J476" s="115">
        <f t="shared" si="579"/>
        <v>3318.0621262193908</v>
      </c>
      <c r="K476" s="115">
        <f t="shared" si="579"/>
        <v>0</v>
      </c>
      <c r="L476" s="115">
        <f t="shared" si="579"/>
        <v>3318.0661682925211</v>
      </c>
    </row>
    <row r="477" spans="1:12" hidden="1" x14ac:dyDescent="0.25">
      <c r="A477" s="49">
        <v>422</v>
      </c>
      <c r="B477" s="50" t="s">
        <v>161</v>
      </c>
      <c r="C477" s="106">
        <f>SUM(C478:C479)</f>
        <v>37850</v>
      </c>
      <c r="D477" s="106">
        <f t="shared" ref="D477:G477" si="580">SUM(D478:D479)</f>
        <v>5023.5582984935954</v>
      </c>
      <c r="E477" s="106">
        <f t="shared" si="580"/>
        <v>25000</v>
      </c>
      <c r="F477" s="106">
        <f t="shared" si="580"/>
        <v>3318.0702103656513</v>
      </c>
      <c r="G477" s="106">
        <f t="shared" si="580"/>
        <v>10000</v>
      </c>
      <c r="H477" s="106">
        <v>1327.22</v>
      </c>
      <c r="I477" s="106">
        <f t="shared" ref="I477" si="581">SUM(I478:I479)</f>
        <v>0</v>
      </c>
      <c r="J477" s="106">
        <v>1327.22</v>
      </c>
      <c r="K477" s="106">
        <f>K478+K479</f>
        <v>0</v>
      </c>
      <c r="L477" s="106">
        <f>L478+L479</f>
        <v>1327.2240420731302</v>
      </c>
    </row>
    <row r="478" spans="1:12" hidden="1" x14ac:dyDescent="0.25">
      <c r="A478" s="51">
        <v>4221</v>
      </c>
      <c r="B478" s="44" t="s">
        <v>162</v>
      </c>
      <c r="C478" s="107">
        <v>0</v>
      </c>
      <c r="D478" s="107">
        <f t="shared" ref="D478:D479" si="582">C478/7.5345</f>
        <v>0</v>
      </c>
      <c r="E478" s="108">
        <v>5000</v>
      </c>
      <c r="F478" s="107">
        <f t="shared" ref="F478:F479" si="583">E478/7.5345</f>
        <v>663.61404207313024</v>
      </c>
      <c r="G478" s="107">
        <v>5000</v>
      </c>
      <c r="H478" s="108">
        <v>663.61</v>
      </c>
      <c r="I478" s="108">
        <v>0</v>
      </c>
      <c r="J478" s="109">
        <f>H478+I478</f>
        <v>663.61</v>
      </c>
      <c r="K478" s="109">
        <v>0</v>
      </c>
      <c r="L478" s="109">
        <f t="shared" ref="L478:L479" si="584">J478+K478</f>
        <v>663.61</v>
      </c>
    </row>
    <row r="479" spans="1:12" ht="26.25" hidden="1" x14ac:dyDescent="0.25">
      <c r="A479" s="51">
        <v>4227</v>
      </c>
      <c r="B479" s="44" t="s">
        <v>177</v>
      </c>
      <c r="C479" s="107">
        <v>37850</v>
      </c>
      <c r="D479" s="107">
        <f t="shared" si="582"/>
        <v>5023.5582984935954</v>
      </c>
      <c r="E479" s="108">
        <v>20000</v>
      </c>
      <c r="F479" s="107">
        <f t="shared" si="583"/>
        <v>2654.4561682925209</v>
      </c>
      <c r="G479" s="107">
        <v>5000</v>
      </c>
      <c r="H479" s="108">
        <f t="shared" ref="H479" si="585">G479/7.5345</f>
        <v>663.61404207313024</v>
      </c>
      <c r="I479" s="108">
        <v>0</v>
      </c>
      <c r="J479" s="109">
        <f>H479+I479</f>
        <v>663.61404207313024</v>
      </c>
      <c r="K479" s="109">
        <v>0</v>
      </c>
      <c r="L479" s="109">
        <f t="shared" si="584"/>
        <v>663.61404207313024</v>
      </c>
    </row>
    <row r="480" spans="1:12" ht="26.25" hidden="1" x14ac:dyDescent="0.25">
      <c r="A480" s="49">
        <v>424</v>
      </c>
      <c r="B480" s="50" t="s">
        <v>178</v>
      </c>
      <c r="C480" s="106">
        <f>C481</f>
        <v>24000</v>
      </c>
      <c r="D480" s="106">
        <f t="shared" ref="D480:G480" si="586">D481</f>
        <v>3185.3474019510249</v>
      </c>
      <c r="E480" s="106">
        <f t="shared" si="586"/>
        <v>15000</v>
      </c>
      <c r="F480" s="106">
        <f t="shared" si="586"/>
        <v>1990.8421262193906</v>
      </c>
      <c r="G480" s="106">
        <f t="shared" si="586"/>
        <v>15000</v>
      </c>
      <c r="H480" s="106">
        <f t="shared" ref="H480:L480" si="587">H481</f>
        <v>1990.8421262193906</v>
      </c>
      <c r="I480" s="106">
        <f t="shared" si="587"/>
        <v>0</v>
      </c>
      <c r="J480" s="106">
        <f t="shared" si="587"/>
        <v>1990.8421262193906</v>
      </c>
      <c r="K480" s="106">
        <f t="shared" si="587"/>
        <v>0</v>
      </c>
      <c r="L480" s="106">
        <f t="shared" si="587"/>
        <v>1990.8421262193906</v>
      </c>
    </row>
    <row r="481" spans="1:12" hidden="1" x14ac:dyDescent="0.25">
      <c r="A481" s="51">
        <v>4241</v>
      </c>
      <c r="B481" s="44" t="s">
        <v>179</v>
      </c>
      <c r="C481" s="107">
        <v>24000</v>
      </c>
      <c r="D481" s="107">
        <f>C481/7.5345</f>
        <v>3185.3474019510249</v>
      </c>
      <c r="E481" s="108">
        <v>15000</v>
      </c>
      <c r="F481" s="107">
        <f>E481/7.5345</f>
        <v>1990.8421262193906</v>
      </c>
      <c r="G481" s="107">
        <v>15000</v>
      </c>
      <c r="H481" s="108">
        <f>G481/7.5345</f>
        <v>1990.8421262193906</v>
      </c>
      <c r="I481" s="108">
        <v>0</v>
      </c>
      <c r="J481" s="109">
        <f>H481+I481</f>
        <v>1990.8421262193906</v>
      </c>
      <c r="K481" s="109">
        <v>0</v>
      </c>
      <c r="L481" s="109">
        <f>J481+K481</f>
        <v>1990.8421262193906</v>
      </c>
    </row>
    <row r="482" spans="1:12" x14ac:dyDescent="0.25">
      <c r="A482" s="76" t="s">
        <v>63</v>
      </c>
      <c r="B482" s="75" t="s">
        <v>64</v>
      </c>
      <c r="C482" s="113">
        <f>C483</f>
        <v>0</v>
      </c>
      <c r="D482" s="113">
        <f t="shared" ref="D482:G484" si="588">D483</f>
        <v>0</v>
      </c>
      <c r="E482" s="113">
        <f t="shared" si="588"/>
        <v>10000</v>
      </c>
      <c r="F482" s="113">
        <f t="shared" si="588"/>
        <v>1327.2280841462605</v>
      </c>
      <c r="G482" s="113">
        <f t="shared" si="588"/>
        <v>10000</v>
      </c>
      <c r="H482" s="113">
        <f t="shared" ref="H482:L484" si="589">H483</f>
        <v>1327.2240420731302</v>
      </c>
      <c r="I482" s="113">
        <f t="shared" si="589"/>
        <v>0</v>
      </c>
      <c r="J482" s="113">
        <f t="shared" si="589"/>
        <v>1327.2240420731302</v>
      </c>
      <c r="K482" s="113">
        <f t="shared" si="589"/>
        <v>0</v>
      </c>
      <c r="L482" s="113">
        <f t="shared" si="589"/>
        <v>1327.2240420731302</v>
      </c>
    </row>
    <row r="483" spans="1:12" ht="26.25" x14ac:dyDescent="0.25">
      <c r="A483" s="45">
        <v>4</v>
      </c>
      <c r="B483" s="46" t="s">
        <v>25</v>
      </c>
      <c r="C483" s="114">
        <f>C484</f>
        <v>0</v>
      </c>
      <c r="D483" s="114">
        <f t="shared" si="588"/>
        <v>0</v>
      </c>
      <c r="E483" s="114">
        <f t="shared" si="588"/>
        <v>10000</v>
      </c>
      <c r="F483" s="114">
        <f t="shared" si="588"/>
        <v>1327.2280841462605</v>
      </c>
      <c r="G483" s="114">
        <f t="shared" si="588"/>
        <v>10000</v>
      </c>
      <c r="H483" s="114">
        <f t="shared" si="589"/>
        <v>1327.2240420731302</v>
      </c>
      <c r="I483" s="114">
        <f t="shared" si="589"/>
        <v>0</v>
      </c>
      <c r="J483" s="114">
        <f t="shared" si="589"/>
        <v>1327.2240420731302</v>
      </c>
      <c r="K483" s="114">
        <f t="shared" si="589"/>
        <v>0</v>
      </c>
      <c r="L483" s="114">
        <f t="shared" si="589"/>
        <v>1327.2240420731302</v>
      </c>
    </row>
    <row r="484" spans="1:12" ht="26.25" x14ac:dyDescent="0.25">
      <c r="A484" s="47">
        <v>42</v>
      </c>
      <c r="B484" s="48" t="s">
        <v>160</v>
      </c>
      <c r="C484" s="115">
        <f>C485</f>
        <v>0</v>
      </c>
      <c r="D484" s="115">
        <f t="shared" si="588"/>
        <v>0</v>
      </c>
      <c r="E484" s="115">
        <f t="shared" si="588"/>
        <v>10000</v>
      </c>
      <c r="F484" s="115">
        <f t="shared" si="588"/>
        <v>1327.2280841462605</v>
      </c>
      <c r="G484" s="115">
        <f t="shared" si="588"/>
        <v>10000</v>
      </c>
      <c r="H484" s="115">
        <f t="shared" si="589"/>
        <v>1327.2240420731302</v>
      </c>
      <c r="I484" s="115">
        <f t="shared" si="589"/>
        <v>0</v>
      </c>
      <c r="J484" s="115">
        <f t="shared" si="589"/>
        <v>1327.2240420731302</v>
      </c>
      <c r="K484" s="115">
        <f t="shared" si="589"/>
        <v>0</v>
      </c>
      <c r="L484" s="115">
        <f t="shared" si="589"/>
        <v>1327.2240420731302</v>
      </c>
    </row>
    <row r="485" spans="1:12" hidden="1" x14ac:dyDescent="0.25">
      <c r="A485" s="49">
        <v>422</v>
      </c>
      <c r="B485" s="50" t="s">
        <v>161</v>
      </c>
      <c r="C485" s="106">
        <f>SUM(C486:C487)</f>
        <v>0</v>
      </c>
      <c r="D485" s="106">
        <f t="shared" ref="D485:G485" si="590">SUM(D486:D487)</f>
        <v>0</v>
      </c>
      <c r="E485" s="106">
        <f t="shared" si="590"/>
        <v>10000</v>
      </c>
      <c r="F485" s="106">
        <f t="shared" si="590"/>
        <v>1327.2280841462605</v>
      </c>
      <c r="G485" s="106">
        <f t="shared" si="590"/>
        <v>10000</v>
      </c>
      <c r="H485" s="106">
        <f t="shared" ref="H485:L485" si="591">SUM(H486:H487)</f>
        <v>1327.2240420731302</v>
      </c>
      <c r="I485" s="106">
        <f t="shared" si="591"/>
        <v>0</v>
      </c>
      <c r="J485" s="106">
        <f t="shared" si="591"/>
        <v>1327.2240420731302</v>
      </c>
      <c r="K485" s="106">
        <f t="shared" si="591"/>
        <v>0</v>
      </c>
      <c r="L485" s="106">
        <f t="shared" si="591"/>
        <v>1327.2240420731302</v>
      </c>
    </row>
    <row r="486" spans="1:12" hidden="1" x14ac:dyDescent="0.25">
      <c r="A486" s="51">
        <v>4221</v>
      </c>
      <c r="B486" s="44" t="s">
        <v>162</v>
      </c>
      <c r="C486" s="107">
        <v>0</v>
      </c>
      <c r="D486" s="107">
        <f t="shared" ref="D486:D487" si="592">C486/7.5345</f>
        <v>0</v>
      </c>
      <c r="E486" s="108">
        <v>5000</v>
      </c>
      <c r="F486" s="107">
        <f t="shared" ref="F486:F487" si="593">E486/7.5345</f>
        <v>663.61404207313024</v>
      </c>
      <c r="G486" s="107">
        <v>5000</v>
      </c>
      <c r="H486" s="108">
        <v>663.61</v>
      </c>
      <c r="I486" s="108">
        <v>0</v>
      </c>
      <c r="J486" s="109">
        <f>H486+I486</f>
        <v>663.61</v>
      </c>
      <c r="K486" s="109">
        <v>0</v>
      </c>
      <c r="L486" s="109">
        <f t="shared" ref="L486:L487" si="594">J486+K486</f>
        <v>663.61</v>
      </c>
    </row>
    <row r="487" spans="1:12" hidden="1" x14ac:dyDescent="0.25">
      <c r="A487" s="51">
        <v>4226</v>
      </c>
      <c r="B487" s="44" t="s">
        <v>176</v>
      </c>
      <c r="C487" s="107">
        <v>0</v>
      </c>
      <c r="D487" s="107">
        <f t="shared" si="592"/>
        <v>0</v>
      </c>
      <c r="E487" s="108">
        <v>5000</v>
      </c>
      <c r="F487" s="107">
        <f t="shared" si="593"/>
        <v>663.61404207313024</v>
      </c>
      <c r="G487" s="107">
        <v>5000</v>
      </c>
      <c r="H487" s="108">
        <f t="shared" ref="H487" si="595">G487/7.5345</f>
        <v>663.61404207313024</v>
      </c>
      <c r="I487" s="108">
        <v>0</v>
      </c>
      <c r="J487" s="109">
        <f>H487+I487</f>
        <v>663.61404207313024</v>
      </c>
      <c r="K487" s="109">
        <v>0</v>
      </c>
      <c r="L487" s="109">
        <f t="shared" si="594"/>
        <v>663.61404207313024</v>
      </c>
    </row>
    <row r="488" spans="1:12" ht="32.25" customHeight="1" x14ac:dyDescent="0.25">
      <c r="A488" s="84" t="s">
        <v>66</v>
      </c>
      <c r="B488" s="86" t="s">
        <v>198</v>
      </c>
      <c r="C488" s="113">
        <f>C489</f>
        <v>0</v>
      </c>
      <c r="D488" s="113">
        <f t="shared" ref="D488:G491" si="596">D489</f>
        <v>0</v>
      </c>
      <c r="E488" s="113">
        <f t="shared" si="596"/>
        <v>3000</v>
      </c>
      <c r="F488" s="113">
        <f t="shared" si="596"/>
        <v>398.16842524387812</v>
      </c>
      <c r="G488" s="113">
        <f t="shared" si="596"/>
        <v>3000</v>
      </c>
      <c r="H488" s="113">
        <v>398.17</v>
      </c>
      <c r="I488" s="113">
        <f t="shared" ref="H488:L491" si="597">I489</f>
        <v>0</v>
      </c>
      <c r="J488" s="113">
        <f t="shared" si="597"/>
        <v>398.16842524387812</v>
      </c>
      <c r="K488" s="113">
        <f t="shared" si="597"/>
        <v>0</v>
      </c>
      <c r="L488" s="113">
        <f t="shared" si="597"/>
        <v>398.16842524387812</v>
      </c>
    </row>
    <row r="489" spans="1:12" ht="26.25" x14ac:dyDescent="0.25">
      <c r="A489" s="45">
        <v>4</v>
      </c>
      <c r="B489" s="46" t="s">
        <v>25</v>
      </c>
      <c r="C489" s="114">
        <f>C490</f>
        <v>0</v>
      </c>
      <c r="D489" s="114">
        <f t="shared" si="596"/>
        <v>0</v>
      </c>
      <c r="E489" s="114">
        <f t="shared" si="596"/>
        <v>3000</v>
      </c>
      <c r="F489" s="114">
        <f t="shared" si="596"/>
        <v>398.16842524387812</v>
      </c>
      <c r="G489" s="114">
        <f t="shared" si="596"/>
        <v>3000</v>
      </c>
      <c r="H489" s="114">
        <f t="shared" si="597"/>
        <v>398.16842524387812</v>
      </c>
      <c r="I489" s="114">
        <f t="shared" si="597"/>
        <v>0</v>
      </c>
      <c r="J489" s="114">
        <f t="shared" si="597"/>
        <v>398.16842524387812</v>
      </c>
      <c r="K489" s="114">
        <f t="shared" si="597"/>
        <v>0</v>
      </c>
      <c r="L489" s="114">
        <f t="shared" si="597"/>
        <v>398.16842524387812</v>
      </c>
    </row>
    <row r="490" spans="1:12" ht="26.25" x14ac:dyDescent="0.25">
      <c r="A490" s="47">
        <v>42</v>
      </c>
      <c r="B490" s="48" t="s">
        <v>160</v>
      </c>
      <c r="C490" s="115">
        <f>C491</f>
        <v>0</v>
      </c>
      <c r="D490" s="115">
        <f t="shared" si="596"/>
        <v>0</v>
      </c>
      <c r="E490" s="115">
        <f t="shared" si="596"/>
        <v>3000</v>
      </c>
      <c r="F490" s="115">
        <f t="shared" si="596"/>
        <v>398.16842524387812</v>
      </c>
      <c r="G490" s="115">
        <f t="shared" si="596"/>
        <v>3000</v>
      </c>
      <c r="H490" s="115">
        <f t="shared" si="597"/>
        <v>398.16842524387812</v>
      </c>
      <c r="I490" s="115">
        <f t="shared" si="597"/>
        <v>0</v>
      </c>
      <c r="J490" s="115">
        <f t="shared" si="597"/>
        <v>398.16842524387812</v>
      </c>
      <c r="K490" s="115">
        <f t="shared" si="597"/>
        <v>0</v>
      </c>
      <c r="L490" s="115">
        <f t="shared" si="597"/>
        <v>398.16842524387812</v>
      </c>
    </row>
    <row r="491" spans="1:12" hidden="1" x14ac:dyDescent="0.25">
      <c r="A491" s="49">
        <v>422</v>
      </c>
      <c r="B491" s="50" t="s">
        <v>161</v>
      </c>
      <c r="C491" s="106">
        <f>C492</f>
        <v>0</v>
      </c>
      <c r="D491" s="106">
        <f t="shared" si="596"/>
        <v>0</v>
      </c>
      <c r="E491" s="106">
        <f t="shared" si="596"/>
        <v>3000</v>
      </c>
      <c r="F491" s="106">
        <f t="shared" si="596"/>
        <v>398.16842524387812</v>
      </c>
      <c r="G491" s="106">
        <f t="shared" si="596"/>
        <v>3000</v>
      </c>
      <c r="H491" s="106">
        <f t="shared" si="597"/>
        <v>398.16842524387812</v>
      </c>
      <c r="I491" s="106">
        <f t="shared" si="597"/>
        <v>0</v>
      </c>
      <c r="J491" s="106">
        <f t="shared" si="597"/>
        <v>398.16842524387812</v>
      </c>
      <c r="K491" s="106">
        <f t="shared" si="597"/>
        <v>0</v>
      </c>
      <c r="L491" s="106">
        <f t="shared" si="597"/>
        <v>398.16842524387812</v>
      </c>
    </row>
    <row r="492" spans="1:12" hidden="1" x14ac:dyDescent="0.25">
      <c r="A492" s="51">
        <v>4221</v>
      </c>
      <c r="B492" s="44" t="s">
        <v>162</v>
      </c>
      <c r="C492" s="107">
        <v>0</v>
      </c>
      <c r="D492" s="107">
        <f>C492/7.5345</f>
        <v>0</v>
      </c>
      <c r="E492" s="108">
        <v>3000</v>
      </c>
      <c r="F492" s="107">
        <f>E492/7.5345</f>
        <v>398.16842524387812</v>
      </c>
      <c r="G492" s="107">
        <v>3000</v>
      </c>
      <c r="H492" s="108">
        <f>G492/7.5345</f>
        <v>398.16842524387812</v>
      </c>
      <c r="I492" s="108">
        <v>0</v>
      </c>
      <c r="J492" s="109">
        <f>H492+I492</f>
        <v>398.16842524387812</v>
      </c>
      <c r="K492" s="109">
        <v>0</v>
      </c>
      <c r="L492" s="109">
        <f>J492+K492</f>
        <v>398.16842524387812</v>
      </c>
    </row>
    <row r="493" spans="1:12" x14ac:dyDescent="0.25">
      <c r="A493" s="52" t="s">
        <v>222</v>
      </c>
      <c r="B493" s="61" t="s">
        <v>223</v>
      </c>
      <c r="C493" s="112"/>
      <c r="D493" s="112"/>
      <c r="E493" s="112"/>
      <c r="F493" s="112"/>
      <c r="G493" s="112"/>
      <c r="H493" s="112">
        <f>H494</f>
        <v>0</v>
      </c>
      <c r="I493" s="112">
        <f t="shared" ref="I493:L497" si="598">I494</f>
        <v>100000</v>
      </c>
      <c r="J493" s="112">
        <f t="shared" si="598"/>
        <v>100000</v>
      </c>
      <c r="K493" s="112">
        <f t="shared" si="598"/>
        <v>0</v>
      </c>
      <c r="L493" s="112">
        <f t="shared" si="598"/>
        <v>100000</v>
      </c>
    </row>
    <row r="494" spans="1:12" x14ac:dyDescent="0.25">
      <c r="A494" s="76" t="s">
        <v>55</v>
      </c>
      <c r="B494" s="75" t="s">
        <v>65</v>
      </c>
      <c r="C494" s="107"/>
      <c r="D494" s="107"/>
      <c r="E494" s="107"/>
      <c r="F494" s="107"/>
      <c r="G494" s="107"/>
      <c r="H494" s="113">
        <f>H495</f>
        <v>0</v>
      </c>
      <c r="I494" s="113">
        <f t="shared" si="598"/>
        <v>100000</v>
      </c>
      <c r="J494" s="113">
        <f t="shared" si="598"/>
        <v>100000</v>
      </c>
      <c r="K494" s="113">
        <f t="shared" si="598"/>
        <v>0</v>
      </c>
      <c r="L494" s="113">
        <f t="shared" si="598"/>
        <v>100000</v>
      </c>
    </row>
    <row r="495" spans="1:12" ht="26.25" x14ac:dyDescent="0.25">
      <c r="A495" s="45">
        <v>4</v>
      </c>
      <c r="B495" s="46" t="s">
        <v>25</v>
      </c>
      <c r="C495" s="107"/>
      <c r="D495" s="107"/>
      <c r="E495" s="107"/>
      <c r="F495" s="107"/>
      <c r="G495" s="107"/>
      <c r="H495" s="114">
        <f>H496</f>
        <v>0</v>
      </c>
      <c r="I495" s="114">
        <f t="shared" si="598"/>
        <v>100000</v>
      </c>
      <c r="J495" s="114">
        <f t="shared" si="598"/>
        <v>100000</v>
      </c>
      <c r="K495" s="114">
        <f t="shared" si="598"/>
        <v>0</v>
      </c>
      <c r="L495" s="114">
        <f t="shared" si="598"/>
        <v>100000</v>
      </c>
    </row>
    <row r="496" spans="1:12" ht="26.25" x14ac:dyDescent="0.25">
      <c r="A496" s="47">
        <v>45</v>
      </c>
      <c r="B496" s="48" t="s">
        <v>83</v>
      </c>
      <c r="C496" s="107"/>
      <c r="D496" s="107"/>
      <c r="E496" s="107"/>
      <c r="F496" s="107"/>
      <c r="G496" s="107"/>
      <c r="H496" s="115">
        <f>H497</f>
        <v>0</v>
      </c>
      <c r="I496" s="115">
        <f t="shared" si="598"/>
        <v>100000</v>
      </c>
      <c r="J496" s="115">
        <f t="shared" si="598"/>
        <v>100000</v>
      </c>
      <c r="K496" s="115">
        <f t="shared" si="598"/>
        <v>0</v>
      </c>
      <c r="L496" s="115">
        <f t="shared" si="598"/>
        <v>100000</v>
      </c>
    </row>
    <row r="497" spans="1:12" ht="26.25" hidden="1" x14ac:dyDescent="0.25">
      <c r="A497" s="49">
        <v>451</v>
      </c>
      <c r="B497" s="50" t="s">
        <v>97</v>
      </c>
      <c r="C497" s="107"/>
      <c r="D497" s="107"/>
      <c r="E497" s="107"/>
      <c r="F497" s="107"/>
      <c r="G497" s="107"/>
      <c r="H497" s="106">
        <f>H498</f>
        <v>0</v>
      </c>
      <c r="I497" s="106">
        <f t="shared" si="598"/>
        <v>100000</v>
      </c>
      <c r="J497" s="106">
        <f t="shared" si="598"/>
        <v>100000</v>
      </c>
      <c r="K497" s="106">
        <f t="shared" si="598"/>
        <v>0</v>
      </c>
      <c r="L497" s="106">
        <f t="shared" si="598"/>
        <v>100000</v>
      </c>
    </row>
    <row r="498" spans="1:12" ht="26.25" hidden="1" x14ac:dyDescent="0.25">
      <c r="A498" s="51">
        <v>4511</v>
      </c>
      <c r="B498" s="44" t="s">
        <v>97</v>
      </c>
      <c r="C498" s="107"/>
      <c r="D498" s="107"/>
      <c r="E498" s="107"/>
      <c r="F498" s="107"/>
      <c r="G498" s="107"/>
      <c r="H498" s="107">
        <v>0</v>
      </c>
      <c r="I498" s="107">
        <v>100000</v>
      </c>
      <c r="J498" s="109">
        <f>H498+I498</f>
        <v>100000</v>
      </c>
      <c r="K498" s="109">
        <v>0</v>
      </c>
      <c r="L498" s="109">
        <f>J498+K498</f>
        <v>100000</v>
      </c>
    </row>
    <row r="499" spans="1:12" ht="15" customHeight="1" x14ac:dyDescent="0.25">
      <c r="A499" s="65" t="s">
        <v>199</v>
      </c>
      <c r="B499" s="61" t="s">
        <v>200</v>
      </c>
      <c r="C499" s="112">
        <f>C500</f>
        <v>0</v>
      </c>
      <c r="D499" s="112">
        <f t="shared" ref="D499:G503" si="599">D500</f>
        <v>0</v>
      </c>
      <c r="E499" s="112">
        <f t="shared" si="599"/>
        <v>135000</v>
      </c>
      <c r="F499" s="112">
        <f t="shared" si="599"/>
        <v>17917.579135974516</v>
      </c>
      <c r="G499" s="112">
        <f t="shared" si="599"/>
        <v>110000</v>
      </c>
      <c r="H499" s="112">
        <f t="shared" ref="H499:L503" si="600">H500</f>
        <v>14599.508925608865</v>
      </c>
      <c r="I499" s="112">
        <f t="shared" si="600"/>
        <v>0</v>
      </c>
      <c r="J499" s="112">
        <f t="shared" si="600"/>
        <v>14599.508925608865</v>
      </c>
      <c r="K499" s="112">
        <f t="shared" si="600"/>
        <v>0</v>
      </c>
      <c r="L499" s="112">
        <f t="shared" si="600"/>
        <v>14599.508925608865</v>
      </c>
    </row>
    <row r="500" spans="1:12" x14ac:dyDescent="0.25">
      <c r="A500" s="76" t="s">
        <v>55</v>
      </c>
      <c r="B500" s="75" t="s">
        <v>65</v>
      </c>
      <c r="C500" s="113">
        <f>C501</f>
        <v>0</v>
      </c>
      <c r="D500" s="113">
        <f t="shared" si="599"/>
        <v>0</v>
      </c>
      <c r="E500" s="113">
        <f t="shared" si="599"/>
        <v>135000</v>
      </c>
      <c r="F500" s="113">
        <f t="shared" si="599"/>
        <v>17917.579135974516</v>
      </c>
      <c r="G500" s="113">
        <f t="shared" si="599"/>
        <v>110000</v>
      </c>
      <c r="H500" s="113">
        <f t="shared" si="600"/>
        <v>14599.508925608865</v>
      </c>
      <c r="I500" s="113">
        <f t="shared" si="600"/>
        <v>0</v>
      </c>
      <c r="J500" s="113">
        <f t="shared" si="600"/>
        <v>14599.508925608865</v>
      </c>
      <c r="K500" s="113">
        <f t="shared" si="600"/>
        <v>0</v>
      </c>
      <c r="L500" s="113">
        <f t="shared" si="600"/>
        <v>14599.508925608865</v>
      </c>
    </row>
    <row r="501" spans="1:12" x14ac:dyDescent="0.25">
      <c r="A501" s="45">
        <v>3</v>
      </c>
      <c r="B501" s="46" t="s">
        <v>21</v>
      </c>
      <c r="C501" s="114">
        <f>C502</f>
        <v>0</v>
      </c>
      <c r="D501" s="114">
        <f t="shared" si="599"/>
        <v>0</v>
      </c>
      <c r="E501" s="114">
        <f t="shared" si="599"/>
        <v>135000</v>
      </c>
      <c r="F501" s="114">
        <f t="shared" si="599"/>
        <v>17917.579135974516</v>
      </c>
      <c r="G501" s="114">
        <f t="shared" si="599"/>
        <v>110000</v>
      </c>
      <c r="H501" s="114">
        <f t="shared" si="600"/>
        <v>14599.508925608865</v>
      </c>
      <c r="I501" s="114">
        <f t="shared" si="600"/>
        <v>0</v>
      </c>
      <c r="J501" s="114">
        <f t="shared" si="600"/>
        <v>14599.508925608865</v>
      </c>
      <c r="K501" s="114">
        <f t="shared" si="600"/>
        <v>0</v>
      </c>
      <c r="L501" s="114">
        <f t="shared" si="600"/>
        <v>14599.508925608865</v>
      </c>
    </row>
    <row r="502" spans="1:12" x14ac:dyDescent="0.25">
      <c r="A502" s="47">
        <v>32</v>
      </c>
      <c r="B502" s="48" t="s">
        <v>36</v>
      </c>
      <c r="C502" s="115">
        <f>C503</f>
        <v>0</v>
      </c>
      <c r="D502" s="115">
        <f t="shared" si="599"/>
        <v>0</v>
      </c>
      <c r="E502" s="115">
        <f t="shared" si="599"/>
        <v>135000</v>
      </c>
      <c r="F502" s="115">
        <f t="shared" si="599"/>
        <v>17917.579135974516</v>
      </c>
      <c r="G502" s="115">
        <f t="shared" si="599"/>
        <v>110000</v>
      </c>
      <c r="H502" s="115">
        <f t="shared" si="600"/>
        <v>14599.508925608865</v>
      </c>
      <c r="I502" s="115">
        <f t="shared" si="600"/>
        <v>0</v>
      </c>
      <c r="J502" s="115">
        <f t="shared" si="600"/>
        <v>14599.508925608865</v>
      </c>
      <c r="K502" s="115">
        <f t="shared" si="600"/>
        <v>0</v>
      </c>
      <c r="L502" s="115">
        <f t="shared" si="600"/>
        <v>14599.508925608865</v>
      </c>
    </row>
    <row r="503" spans="1:12" ht="26.25" hidden="1" x14ac:dyDescent="0.25">
      <c r="A503" s="49">
        <v>329</v>
      </c>
      <c r="B503" s="50" t="s">
        <v>117</v>
      </c>
      <c r="C503" s="106">
        <f>C504</f>
        <v>0</v>
      </c>
      <c r="D503" s="106">
        <f t="shared" si="599"/>
        <v>0</v>
      </c>
      <c r="E503" s="106">
        <f t="shared" si="599"/>
        <v>135000</v>
      </c>
      <c r="F503" s="106">
        <f t="shared" si="599"/>
        <v>17917.579135974516</v>
      </c>
      <c r="G503" s="106">
        <f t="shared" si="599"/>
        <v>110000</v>
      </c>
      <c r="H503" s="106">
        <f t="shared" si="600"/>
        <v>14599.508925608865</v>
      </c>
      <c r="I503" s="106">
        <f t="shared" si="600"/>
        <v>0</v>
      </c>
      <c r="J503" s="106">
        <f t="shared" si="600"/>
        <v>14599.508925608865</v>
      </c>
      <c r="K503" s="106">
        <f t="shared" si="600"/>
        <v>0</v>
      </c>
      <c r="L503" s="106">
        <f t="shared" si="600"/>
        <v>14599.508925608865</v>
      </c>
    </row>
    <row r="504" spans="1:12" ht="26.25" hidden="1" x14ac:dyDescent="0.25">
      <c r="A504" s="51">
        <v>3299</v>
      </c>
      <c r="B504" s="44" t="s">
        <v>117</v>
      </c>
      <c r="C504" s="107">
        <v>0</v>
      </c>
      <c r="D504" s="107">
        <f>C504/7.5345</f>
        <v>0</v>
      </c>
      <c r="E504" s="108">
        <v>135000</v>
      </c>
      <c r="F504" s="107">
        <f>E504/7.5345</f>
        <v>17917.579135974516</v>
      </c>
      <c r="G504" s="107">
        <v>110000</v>
      </c>
      <c r="H504" s="108">
        <f>G504/7.5345</f>
        <v>14599.508925608865</v>
      </c>
      <c r="I504" s="108">
        <v>0</v>
      </c>
      <c r="J504" s="109">
        <f>H504+I504</f>
        <v>14599.508925608865</v>
      </c>
      <c r="K504" s="109">
        <v>0</v>
      </c>
      <c r="L504" s="109">
        <f>J504+K504</f>
        <v>14599.508925608865</v>
      </c>
    </row>
    <row r="505" spans="1:12" ht="30" customHeight="1" x14ac:dyDescent="0.25">
      <c r="A505" s="65" t="s">
        <v>201</v>
      </c>
      <c r="B505" s="61" t="s">
        <v>202</v>
      </c>
      <c r="C505" s="112">
        <f>C506+C515+C524</f>
        <v>657538.59000000008</v>
      </c>
      <c r="D505" s="112">
        <f t="shared" ref="D505:G505" si="601">D506+D515+D524</f>
        <v>87270.368305793352</v>
      </c>
      <c r="E505" s="112">
        <f t="shared" si="601"/>
        <v>774000</v>
      </c>
      <c r="F505" s="112">
        <f t="shared" si="601"/>
        <v>102727.45371292057</v>
      </c>
      <c r="G505" s="112">
        <f t="shared" si="601"/>
        <v>756000</v>
      </c>
      <c r="H505" s="112">
        <f t="shared" ref="H505:L505" si="602">H506+H515+H524</f>
        <v>100338.43979560687</v>
      </c>
      <c r="I505" s="112">
        <f t="shared" si="602"/>
        <v>21207.9</v>
      </c>
      <c r="J505" s="112">
        <f t="shared" si="602"/>
        <v>121546.33979560687</v>
      </c>
      <c r="K505" s="112">
        <f t="shared" si="602"/>
        <v>0</v>
      </c>
      <c r="L505" s="112">
        <f t="shared" si="602"/>
        <v>121546.33979560687</v>
      </c>
    </row>
    <row r="506" spans="1:12" x14ac:dyDescent="0.25">
      <c r="A506" s="84" t="s">
        <v>59</v>
      </c>
      <c r="B506" s="86" t="s">
        <v>40</v>
      </c>
      <c r="C506" s="113">
        <f>C507+C511</f>
        <v>2948.25</v>
      </c>
      <c r="D506" s="113">
        <f t="shared" ref="D506:G506" si="603">D507+D511</f>
        <v>391.30001990842123</v>
      </c>
      <c r="E506" s="113">
        <f t="shared" si="603"/>
        <v>4000</v>
      </c>
      <c r="F506" s="113">
        <f t="shared" si="603"/>
        <v>530.89123365850423</v>
      </c>
      <c r="G506" s="113">
        <f t="shared" si="603"/>
        <v>3000</v>
      </c>
      <c r="H506" s="113">
        <f t="shared" ref="H506:L506" si="604">H507+H511</f>
        <v>398.16842524387818</v>
      </c>
      <c r="I506" s="113">
        <f t="shared" si="604"/>
        <v>0</v>
      </c>
      <c r="J506" s="113">
        <f t="shared" si="604"/>
        <v>398.16842524387818</v>
      </c>
      <c r="K506" s="113">
        <f t="shared" si="604"/>
        <v>0</v>
      </c>
      <c r="L506" s="113">
        <f t="shared" si="604"/>
        <v>398.16842524387818</v>
      </c>
    </row>
    <row r="507" spans="1:12" x14ac:dyDescent="0.25">
      <c r="A507" s="54">
        <v>3</v>
      </c>
      <c r="B507" s="41" t="s">
        <v>21</v>
      </c>
      <c r="C507" s="114">
        <f>C508</f>
        <v>298.12</v>
      </c>
      <c r="D507" s="114">
        <f t="shared" ref="D507:G509" si="605">D508</f>
        <v>39.567323644568319</v>
      </c>
      <c r="E507" s="114">
        <f t="shared" si="605"/>
        <v>2000</v>
      </c>
      <c r="F507" s="114">
        <f t="shared" si="605"/>
        <v>265.44561682925212</v>
      </c>
      <c r="G507" s="114">
        <f t="shared" si="605"/>
        <v>2000</v>
      </c>
      <c r="H507" s="114">
        <f t="shared" ref="H507:L509" si="606">H508</f>
        <v>265.44561682925212</v>
      </c>
      <c r="I507" s="114">
        <f t="shared" si="606"/>
        <v>0</v>
      </c>
      <c r="J507" s="114">
        <f t="shared" si="606"/>
        <v>265.44561682925212</v>
      </c>
      <c r="K507" s="114">
        <f t="shared" si="606"/>
        <v>0</v>
      </c>
      <c r="L507" s="114">
        <f t="shared" si="606"/>
        <v>265.44561682925212</v>
      </c>
    </row>
    <row r="508" spans="1:12" ht="39" x14ac:dyDescent="0.25">
      <c r="A508" s="47">
        <v>37</v>
      </c>
      <c r="B508" s="48" t="s">
        <v>81</v>
      </c>
      <c r="C508" s="115">
        <f>C509</f>
        <v>298.12</v>
      </c>
      <c r="D508" s="115">
        <f t="shared" si="605"/>
        <v>39.567323644568319</v>
      </c>
      <c r="E508" s="115">
        <f t="shared" si="605"/>
        <v>2000</v>
      </c>
      <c r="F508" s="115">
        <f t="shared" si="605"/>
        <v>265.44561682925212</v>
      </c>
      <c r="G508" s="115">
        <f t="shared" si="605"/>
        <v>2000</v>
      </c>
      <c r="H508" s="115">
        <f t="shared" si="606"/>
        <v>265.44561682925212</v>
      </c>
      <c r="I508" s="115">
        <f t="shared" si="606"/>
        <v>0</v>
      </c>
      <c r="J508" s="115">
        <f t="shared" si="606"/>
        <v>265.44561682925212</v>
      </c>
      <c r="K508" s="115">
        <f t="shared" si="606"/>
        <v>0</v>
      </c>
      <c r="L508" s="115">
        <f t="shared" si="606"/>
        <v>265.44561682925212</v>
      </c>
    </row>
    <row r="509" spans="1:12" ht="26.25" hidden="1" x14ac:dyDescent="0.25">
      <c r="A509" s="49">
        <v>372</v>
      </c>
      <c r="B509" s="50" t="s">
        <v>180</v>
      </c>
      <c r="C509" s="106">
        <f>C510</f>
        <v>298.12</v>
      </c>
      <c r="D509" s="106">
        <f t="shared" si="605"/>
        <v>39.567323644568319</v>
      </c>
      <c r="E509" s="106">
        <f t="shared" si="605"/>
        <v>2000</v>
      </c>
      <c r="F509" s="106">
        <f t="shared" si="605"/>
        <v>265.44561682925212</v>
      </c>
      <c r="G509" s="106">
        <f t="shared" si="605"/>
        <v>2000</v>
      </c>
      <c r="H509" s="106">
        <f t="shared" si="606"/>
        <v>265.44561682925212</v>
      </c>
      <c r="I509" s="106">
        <f t="shared" si="606"/>
        <v>0</v>
      </c>
      <c r="J509" s="106">
        <f t="shared" si="606"/>
        <v>265.44561682925212</v>
      </c>
      <c r="K509" s="106">
        <f t="shared" si="606"/>
        <v>0</v>
      </c>
      <c r="L509" s="106">
        <f t="shared" si="606"/>
        <v>265.44561682925212</v>
      </c>
    </row>
    <row r="510" spans="1:12" ht="26.25" hidden="1" x14ac:dyDescent="0.25">
      <c r="A510" s="51">
        <v>3722</v>
      </c>
      <c r="B510" s="44" t="s">
        <v>181</v>
      </c>
      <c r="C510" s="107">
        <v>298.12</v>
      </c>
      <c r="D510" s="107">
        <f>C510/7.5345</f>
        <v>39.567323644568319</v>
      </c>
      <c r="E510" s="108">
        <v>2000</v>
      </c>
      <c r="F510" s="107">
        <f>E510/7.5345</f>
        <v>265.44561682925212</v>
      </c>
      <c r="G510" s="107">
        <v>2000</v>
      </c>
      <c r="H510" s="108">
        <f>G510/7.5345</f>
        <v>265.44561682925212</v>
      </c>
      <c r="I510" s="108">
        <v>0</v>
      </c>
      <c r="J510" s="109">
        <f>H510+I510</f>
        <v>265.44561682925212</v>
      </c>
      <c r="K510" s="109">
        <v>0</v>
      </c>
      <c r="L510" s="109">
        <f>J510+K510</f>
        <v>265.44561682925212</v>
      </c>
    </row>
    <row r="511" spans="1:12" ht="26.25" x14ac:dyDescent="0.25">
      <c r="A511" s="45">
        <v>4</v>
      </c>
      <c r="B511" s="46" t="s">
        <v>25</v>
      </c>
      <c r="C511" s="114">
        <f>C512</f>
        <v>2650.13</v>
      </c>
      <c r="D511" s="114">
        <f t="shared" ref="D511:G513" si="607">D512</f>
        <v>351.73269626385292</v>
      </c>
      <c r="E511" s="114">
        <f t="shared" si="607"/>
        <v>2000</v>
      </c>
      <c r="F511" s="114">
        <f t="shared" si="607"/>
        <v>265.44561682925212</v>
      </c>
      <c r="G511" s="114">
        <f t="shared" si="607"/>
        <v>1000</v>
      </c>
      <c r="H511" s="114">
        <f t="shared" ref="H511:L513" si="608">H512</f>
        <v>132.72280841462606</v>
      </c>
      <c r="I511" s="114">
        <f t="shared" si="608"/>
        <v>0</v>
      </c>
      <c r="J511" s="114">
        <f t="shared" si="608"/>
        <v>132.72280841462606</v>
      </c>
      <c r="K511" s="114">
        <f t="shared" si="608"/>
        <v>0</v>
      </c>
      <c r="L511" s="114">
        <f t="shared" si="608"/>
        <v>132.72280841462606</v>
      </c>
    </row>
    <row r="512" spans="1:12" ht="26.25" x14ac:dyDescent="0.25">
      <c r="A512" s="47">
        <v>42</v>
      </c>
      <c r="B512" s="48" t="s">
        <v>160</v>
      </c>
      <c r="C512" s="115">
        <f>C513</f>
        <v>2650.13</v>
      </c>
      <c r="D512" s="115">
        <f t="shared" si="607"/>
        <v>351.73269626385292</v>
      </c>
      <c r="E512" s="115">
        <f t="shared" si="607"/>
        <v>2000</v>
      </c>
      <c r="F512" s="115">
        <f t="shared" si="607"/>
        <v>265.44561682925212</v>
      </c>
      <c r="G512" s="115">
        <f t="shared" si="607"/>
        <v>1000</v>
      </c>
      <c r="H512" s="115">
        <f t="shared" si="608"/>
        <v>132.72280841462606</v>
      </c>
      <c r="I512" s="115">
        <f t="shared" si="608"/>
        <v>0</v>
      </c>
      <c r="J512" s="115">
        <f t="shared" si="608"/>
        <v>132.72280841462606</v>
      </c>
      <c r="K512" s="115">
        <f t="shared" si="608"/>
        <v>0</v>
      </c>
      <c r="L512" s="115">
        <f t="shared" si="608"/>
        <v>132.72280841462606</v>
      </c>
    </row>
    <row r="513" spans="1:12" ht="26.25" hidden="1" x14ac:dyDescent="0.25">
      <c r="A513" s="49">
        <v>424</v>
      </c>
      <c r="B513" s="50" t="s">
        <v>178</v>
      </c>
      <c r="C513" s="106">
        <f>C514</f>
        <v>2650.13</v>
      </c>
      <c r="D513" s="106">
        <f t="shared" si="607"/>
        <v>351.73269626385292</v>
      </c>
      <c r="E513" s="106">
        <f t="shared" si="607"/>
        <v>2000</v>
      </c>
      <c r="F513" s="106">
        <f t="shared" si="607"/>
        <v>265.44561682925212</v>
      </c>
      <c r="G513" s="106">
        <f t="shared" si="607"/>
        <v>1000</v>
      </c>
      <c r="H513" s="106">
        <f t="shared" si="608"/>
        <v>132.72280841462606</v>
      </c>
      <c r="I513" s="106">
        <f t="shared" si="608"/>
        <v>0</v>
      </c>
      <c r="J513" s="106">
        <f t="shared" si="608"/>
        <v>132.72280841462606</v>
      </c>
      <c r="K513" s="106">
        <f t="shared" si="608"/>
        <v>0</v>
      </c>
      <c r="L513" s="106">
        <f t="shared" si="608"/>
        <v>132.72280841462606</v>
      </c>
    </row>
    <row r="514" spans="1:12" hidden="1" x14ac:dyDescent="0.25">
      <c r="A514" s="51">
        <v>4241</v>
      </c>
      <c r="B514" s="44" t="s">
        <v>182</v>
      </c>
      <c r="C514" s="107">
        <v>2650.13</v>
      </c>
      <c r="D514" s="107">
        <f>C514/7.5345</f>
        <v>351.73269626385292</v>
      </c>
      <c r="E514" s="108">
        <v>2000</v>
      </c>
      <c r="F514" s="107">
        <f>E514/7.5345</f>
        <v>265.44561682925212</v>
      </c>
      <c r="G514" s="107">
        <v>1000</v>
      </c>
      <c r="H514" s="108">
        <f>G514/7.5345</f>
        <v>132.72280841462606</v>
      </c>
      <c r="I514" s="108">
        <v>0</v>
      </c>
      <c r="J514" s="109">
        <f>H514+I514</f>
        <v>132.72280841462606</v>
      </c>
      <c r="K514" s="109">
        <v>0</v>
      </c>
      <c r="L514" s="109">
        <f>J514+K514</f>
        <v>132.72280841462606</v>
      </c>
    </row>
    <row r="515" spans="1:12" x14ac:dyDescent="0.25">
      <c r="A515" s="84" t="s">
        <v>61</v>
      </c>
      <c r="B515" s="86" t="s">
        <v>62</v>
      </c>
      <c r="C515" s="113">
        <f>C516+C520</f>
        <v>0</v>
      </c>
      <c r="D515" s="113">
        <f t="shared" ref="D515:G515" si="609">D516+D520</f>
        <v>0</v>
      </c>
      <c r="E515" s="113">
        <f t="shared" si="609"/>
        <v>0</v>
      </c>
      <c r="F515" s="113">
        <f t="shared" si="609"/>
        <v>0</v>
      </c>
      <c r="G515" s="113">
        <f t="shared" si="609"/>
        <v>3000</v>
      </c>
      <c r="H515" s="113">
        <f t="shared" ref="H515:L515" si="610">H516+H520</f>
        <v>398.16842524387818</v>
      </c>
      <c r="I515" s="113">
        <f t="shared" si="610"/>
        <v>0</v>
      </c>
      <c r="J515" s="113">
        <f t="shared" si="610"/>
        <v>398.16842524387818</v>
      </c>
      <c r="K515" s="113">
        <f t="shared" si="610"/>
        <v>0</v>
      </c>
      <c r="L515" s="113">
        <f t="shared" si="610"/>
        <v>398.16842524387818</v>
      </c>
    </row>
    <row r="516" spans="1:12" x14ac:dyDescent="0.25">
      <c r="A516" s="54">
        <v>3</v>
      </c>
      <c r="B516" s="41" t="s">
        <v>21</v>
      </c>
      <c r="C516" s="114">
        <f>C517</f>
        <v>0</v>
      </c>
      <c r="D516" s="114">
        <f t="shared" ref="D516:G518" si="611">D517</f>
        <v>0</v>
      </c>
      <c r="E516" s="114">
        <f t="shared" si="611"/>
        <v>0</v>
      </c>
      <c r="F516" s="114">
        <f t="shared" si="611"/>
        <v>0</v>
      </c>
      <c r="G516" s="114">
        <f t="shared" si="611"/>
        <v>2000</v>
      </c>
      <c r="H516" s="114">
        <f t="shared" ref="H516:L518" si="612">H517</f>
        <v>265.44561682925212</v>
      </c>
      <c r="I516" s="114">
        <f t="shared" si="612"/>
        <v>0</v>
      </c>
      <c r="J516" s="114">
        <f t="shared" si="612"/>
        <v>265.44561682925212</v>
      </c>
      <c r="K516" s="114">
        <f t="shared" si="612"/>
        <v>0</v>
      </c>
      <c r="L516" s="114">
        <f t="shared" si="612"/>
        <v>265.44561682925212</v>
      </c>
    </row>
    <row r="517" spans="1:12" ht="39" x14ac:dyDescent="0.25">
      <c r="A517" s="47">
        <v>37</v>
      </c>
      <c r="B517" s="48" t="s">
        <v>81</v>
      </c>
      <c r="C517" s="115">
        <f>C518</f>
        <v>0</v>
      </c>
      <c r="D517" s="115">
        <f t="shared" si="611"/>
        <v>0</v>
      </c>
      <c r="E517" s="115">
        <f t="shared" si="611"/>
        <v>0</v>
      </c>
      <c r="F517" s="115">
        <f t="shared" si="611"/>
        <v>0</v>
      </c>
      <c r="G517" s="115">
        <f t="shared" si="611"/>
        <v>2000</v>
      </c>
      <c r="H517" s="115">
        <f t="shared" si="612"/>
        <v>265.44561682925212</v>
      </c>
      <c r="I517" s="115">
        <f t="shared" si="612"/>
        <v>0</v>
      </c>
      <c r="J517" s="115">
        <f t="shared" si="612"/>
        <v>265.44561682925212</v>
      </c>
      <c r="K517" s="115">
        <f t="shared" si="612"/>
        <v>0</v>
      </c>
      <c r="L517" s="115">
        <f t="shared" si="612"/>
        <v>265.44561682925212</v>
      </c>
    </row>
    <row r="518" spans="1:12" ht="26.25" hidden="1" x14ac:dyDescent="0.25">
      <c r="A518" s="49">
        <v>372</v>
      </c>
      <c r="B518" s="50" t="s">
        <v>180</v>
      </c>
      <c r="C518" s="106">
        <f>C519</f>
        <v>0</v>
      </c>
      <c r="D518" s="106">
        <f t="shared" si="611"/>
        <v>0</v>
      </c>
      <c r="E518" s="106">
        <f t="shared" si="611"/>
        <v>0</v>
      </c>
      <c r="F518" s="106">
        <f t="shared" si="611"/>
        <v>0</v>
      </c>
      <c r="G518" s="106">
        <f t="shared" si="611"/>
        <v>2000</v>
      </c>
      <c r="H518" s="106">
        <f t="shared" si="612"/>
        <v>265.44561682925212</v>
      </c>
      <c r="I518" s="106">
        <f t="shared" si="612"/>
        <v>0</v>
      </c>
      <c r="J518" s="106">
        <f t="shared" si="612"/>
        <v>265.44561682925212</v>
      </c>
      <c r="K518" s="106">
        <f t="shared" si="612"/>
        <v>0</v>
      </c>
      <c r="L518" s="106">
        <f t="shared" si="612"/>
        <v>265.44561682925212</v>
      </c>
    </row>
    <row r="519" spans="1:12" ht="26.25" hidden="1" x14ac:dyDescent="0.25">
      <c r="A519" s="51">
        <v>3722</v>
      </c>
      <c r="B519" s="44" t="s">
        <v>181</v>
      </c>
      <c r="C519" s="107">
        <v>0</v>
      </c>
      <c r="D519" s="107">
        <f>C519/7.5345</f>
        <v>0</v>
      </c>
      <c r="E519" s="108">
        <v>0</v>
      </c>
      <c r="F519" s="107">
        <f>E519/7.5345</f>
        <v>0</v>
      </c>
      <c r="G519" s="107">
        <v>2000</v>
      </c>
      <c r="H519" s="108">
        <f>G519/7.5345</f>
        <v>265.44561682925212</v>
      </c>
      <c r="I519" s="108">
        <v>0</v>
      </c>
      <c r="J519" s="109">
        <f>H519+I519</f>
        <v>265.44561682925212</v>
      </c>
      <c r="K519" s="109">
        <v>0</v>
      </c>
      <c r="L519" s="109">
        <f>J519+K519</f>
        <v>265.44561682925212</v>
      </c>
    </row>
    <row r="520" spans="1:12" ht="26.25" x14ac:dyDescent="0.25">
      <c r="A520" s="45">
        <v>4</v>
      </c>
      <c r="B520" s="46" t="s">
        <v>25</v>
      </c>
      <c r="C520" s="114">
        <f>C521</f>
        <v>0</v>
      </c>
      <c r="D520" s="114">
        <f t="shared" ref="D520:G522" si="613">D521</f>
        <v>0</v>
      </c>
      <c r="E520" s="114">
        <f t="shared" si="613"/>
        <v>0</v>
      </c>
      <c r="F520" s="114">
        <f t="shared" si="613"/>
        <v>0</v>
      </c>
      <c r="G520" s="114">
        <f t="shared" si="613"/>
        <v>1000</v>
      </c>
      <c r="H520" s="114">
        <f t="shared" ref="H520:L522" si="614">H521</f>
        <v>132.72280841462606</v>
      </c>
      <c r="I520" s="114">
        <f t="shared" si="614"/>
        <v>0</v>
      </c>
      <c r="J520" s="114">
        <f t="shared" si="614"/>
        <v>132.72280841462606</v>
      </c>
      <c r="K520" s="114">
        <f t="shared" si="614"/>
        <v>0</v>
      </c>
      <c r="L520" s="114">
        <f t="shared" si="614"/>
        <v>132.72280841462606</v>
      </c>
    </row>
    <row r="521" spans="1:12" ht="26.25" x14ac:dyDescent="0.25">
      <c r="A521" s="47">
        <v>42</v>
      </c>
      <c r="B521" s="48" t="s">
        <v>160</v>
      </c>
      <c r="C521" s="115">
        <f>C522</f>
        <v>0</v>
      </c>
      <c r="D521" s="115">
        <f t="shared" si="613"/>
        <v>0</v>
      </c>
      <c r="E521" s="115">
        <f t="shared" si="613"/>
        <v>0</v>
      </c>
      <c r="F521" s="115">
        <f t="shared" si="613"/>
        <v>0</v>
      </c>
      <c r="G521" s="115">
        <f t="shared" si="613"/>
        <v>1000</v>
      </c>
      <c r="H521" s="115">
        <f t="shared" si="614"/>
        <v>132.72280841462606</v>
      </c>
      <c r="I521" s="115">
        <f t="shared" si="614"/>
        <v>0</v>
      </c>
      <c r="J521" s="115">
        <f t="shared" si="614"/>
        <v>132.72280841462606</v>
      </c>
      <c r="K521" s="115">
        <f t="shared" si="614"/>
        <v>0</v>
      </c>
      <c r="L521" s="115">
        <f t="shared" si="614"/>
        <v>132.72280841462606</v>
      </c>
    </row>
    <row r="522" spans="1:12" ht="26.25" hidden="1" x14ac:dyDescent="0.25">
      <c r="A522" s="49">
        <v>424</v>
      </c>
      <c r="B522" s="50" t="s">
        <v>178</v>
      </c>
      <c r="C522" s="106">
        <f>C523</f>
        <v>0</v>
      </c>
      <c r="D522" s="106">
        <f t="shared" si="613"/>
        <v>0</v>
      </c>
      <c r="E522" s="106">
        <f t="shared" si="613"/>
        <v>0</v>
      </c>
      <c r="F522" s="106">
        <f t="shared" si="613"/>
        <v>0</v>
      </c>
      <c r="G522" s="106">
        <f t="shared" si="613"/>
        <v>1000</v>
      </c>
      <c r="H522" s="106">
        <f t="shared" si="614"/>
        <v>132.72280841462606</v>
      </c>
      <c r="I522" s="106">
        <f t="shared" si="614"/>
        <v>0</v>
      </c>
      <c r="J522" s="106">
        <f t="shared" si="614"/>
        <v>132.72280841462606</v>
      </c>
      <c r="K522" s="106">
        <f t="shared" si="614"/>
        <v>0</v>
      </c>
      <c r="L522" s="106">
        <f t="shared" si="614"/>
        <v>132.72280841462606</v>
      </c>
    </row>
    <row r="523" spans="1:12" hidden="1" x14ac:dyDescent="0.25">
      <c r="A523" s="51">
        <v>4241</v>
      </c>
      <c r="B523" s="44" t="s">
        <v>182</v>
      </c>
      <c r="C523" s="107">
        <v>0</v>
      </c>
      <c r="D523" s="107">
        <f>C523/7.5345</f>
        <v>0</v>
      </c>
      <c r="E523" s="108">
        <v>0</v>
      </c>
      <c r="F523" s="107">
        <f>E523/7.5345</f>
        <v>0</v>
      </c>
      <c r="G523" s="107">
        <v>1000</v>
      </c>
      <c r="H523" s="108">
        <f>G523/7.5345</f>
        <v>132.72280841462606</v>
      </c>
      <c r="I523" s="108">
        <v>0</v>
      </c>
      <c r="J523" s="109">
        <f>H523+I523</f>
        <v>132.72280841462606</v>
      </c>
      <c r="K523" s="109">
        <v>0</v>
      </c>
      <c r="L523" s="109">
        <f>J523+K523</f>
        <v>132.72280841462606</v>
      </c>
    </row>
    <row r="524" spans="1:12" x14ac:dyDescent="0.25">
      <c r="A524" s="84" t="s">
        <v>55</v>
      </c>
      <c r="B524" s="86" t="s">
        <v>65</v>
      </c>
      <c r="C524" s="113">
        <f>C525+C529</f>
        <v>654590.34000000008</v>
      </c>
      <c r="D524" s="113">
        <f t="shared" ref="D524:G524" si="615">D525+D529</f>
        <v>86879.068285884932</v>
      </c>
      <c r="E524" s="113">
        <f t="shared" si="615"/>
        <v>770000</v>
      </c>
      <c r="F524" s="113">
        <f t="shared" si="615"/>
        <v>102196.56247926207</v>
      </c>
      <c r="G524" s="113">
        <f t="shared" si="615"/>
        <v>750000</v>
      </c>
      <c r="H524" s="113">
        <f t="shared" ref="H524:L524" si="616">H525+H529</f>
        <v>99542.102945119113</v>
      </c>
      <c r="I524" s="113">
        <f t="shared" si="616"/>
        <v>21207.9</v>
      </c>
      <c r="J524" s="113">
        <f t="shared" si="616"/>
        <v>120750.00294511911</v>
      </c>
      <c r="K524" s="113">
        <f t="shared" si="616"/>
        <v>0</v>
      </c>
      <c r="L524" s="113">
        <f t="shared" si="616"/>
        <v>120750.00294511911</v>
      </c>
    </row>
    <row r="525" spans="1:12" x14ac:dyDescent="0.25">
      <c r="A525" s="54">
        <v>3</v>
      </c>
      <c r="B525" s="41" t="s">
        <v>21</v>
      </c>
      <c r="C525" s="114">
        <f>C526</f>
        <v>532121.53</v>
      </c>
      <c r="D525" s="114">
        <f t="shared" ref="D525:G527" si="617">D526</f>
        <v>70624.663879487693</v>
      </c>
      <c r="E525" s="114">
        <f t="shared" si="617"/>
        <v>350000</v>
      </c>
      <c r="F525" s="114">
        <f t="shared" si="617"/>
        <v>46452.982945119118</v>
      </c>
      <c r="G525" s="114">
        <f t="shared" si="617"/>
        <v>400000</v>
      </c>
      <c r="H525" s="114">
        <v>53089.120000000003</v>
      </c>
      <c r="I525" s="114">
        <f t="shared" ref="H525:L527" si="618">I526</f>
        <v>17660.88</v>
      </c>
      <c r="J525" s="114">
        <f t="shared" si="618"/>
        <v>70750</v>
      </c>
      <c r="K525" s="114">
        <f t="shared" si="618"/>
        <v>0</v>
      </c>
      <c r="L525" s="114">
        <f t="shared" si="618"/>
        <v>70750</v>
      </c>
    </row>
    <row r="526" spans="1:12" ht="39" x14ac:dyDescent="0.25">
      <c r="A526" s="47">
        <v>37</v>
      </c>
      <c r="B526" s="48" t="s">
        <v>81</v>
      </c>
      <c r="C526" s="115">
        <f>C527</f>
        <v>532121.53</v>
      </c>
      <c r="D526" s="115">
        <f t="shared" si="617"/>
        <v>70624.663879487693</v>
      </c>
      <c r="E526" s="115">
        <f t="shared" si="617"/>
        <v>350000</v>
      </c>
      <c r="F526" s="115">
        <f t="shared" si="617"/>
        <v>46452.982945119118</v>
      </c>
      <c r="G526" s="115">
        <f t="shared" si="617"/>
        <v>400000</v>
      </c>
      <c r="H526" s="115">
        <f t="shared" si="618"/>
        <v>53089.123365850421</v>
      </c>
      <c r="I526" s="115">
        <f t="shared" si="618"/>
        <v>17660.88</v>
      </c>
      <c r="J526" s="115">
        <f t="shared" si="618"/>
        <v>70750</v>
      </c>
      <c r="K526" s="115">
        <f t="shared" si="618"/>
        <v>0</v>
      </c>
      <c r="L526" s="115">
        <f t="shared" si="618"/>
        <v>70750</v>
      </c>
    </row>
    <row r="527" spans="1:12" ht="26.25" hidden="1" x14ac:dyDescent="0.25">
      <c r="A527" s="49">
        <v>372</v>
      </c>
      <c r="B527" s="50" t="s">
        <v>180</v>
      </c>
      <c r="C527" s="106">
        <f>C528</f>
        <v>532121.53</v>
      </c>
      <c r="D527" s="106">
        <f t="shared" si="617"/>
        <v>70624.663879487693</v>
      </c>
      <c r="E527" s="106">
        <f t="shared" si="617"/>
        <v>350000</v>
      </c>
      <c r="F527" s="106">
        <f t="shared" si="617"/>
        <v>46452.982945119118</v>
      </c>
      <c r="G527" s="106">
        <f t="shared" si="617"/>
        <v>400000</v>
      </c>
      <c r="H527" s="106">
        <f t="shared" si="618"/>
        <v>53089.123365850421</v>
      </c>
      <c r="I527" s="106">
        <f t="shared" si="618"/>
        <v>17660.88</v>
      </c>
      <c r="J527" s="106">
        <f t="shared" si="618"/>
        <v>70750</v>
      </c>
      <c r="K527" s="106">
        <f t="shared" si="618"/>
        <v>0</v>
      </c>
      <c r="L527" s="106">
        <f t="shared" si="618"/>
        <v>70750</v>
      </c>
    </row>
    <row r="528" spans="1:12" ht="26.25" hidden="1" x14ac:dyDescent="0.25">
      <c r="A528" s="51">
        <v>3722</v>
      </c>
      <c r="B528" s="44" t="s">
        <v>181</v>
      </c>
      <c r="C528" s="107">
        <v>532121.53</v>
      </c>
      <c r="D528" s="107">
        <f>C528/7.5345</f>
        <v>70624.663879487693</v>
      </c>
      <c r="E528" s="108">
        <v>350000</v>
      </c>
      <c r="F528" s="107">
        <f>E528/7.5345</f>
        <v>46452.982945119118</v>
      </c>
      <c r="G528" s="107">
        <v>400000</v>
      </c>
      <c r="H528" s="108">
        <f>G528/7.5345</f>
        <v>53089.123365850421</v>
      </c>
      <c r="I528" s="108">
        <v>17660.88</v>
      </c>
      <c r="J528" s="109">
        <v>70750</v>
      </c>
      <c r="K528" s="109">
        <v>0</v>
      </c>
      <c r="L528" s="109">
        <f>J528+K528</f>
        <v>70750</v>
      </c>
    </row>
    <row r="529" spans="1:12" ht="26.25" x14ac:dyDescent="0.25">
      <c r="A529" s="45">
        <v>4</v>
      </c>
      <c r="B529" s="46" t="s">
        <v>25</v>
      </c>
      <c r="C529" s="114">
        <f>C530</f>
        <v>122468.81</v>
      </c>
      <c r="D529" s="114">
        <f t="shared" ref="D529:G531" si="619">D530</f>
        <v>16254.404406397238</v>
      </c>
      <c r="E529" s="114">
        <f t="shared" si="619"/>
        <v>420000</v>
      </c>
      <c r="F529" s="114">
        <f t="shared" si="619"/>
        <v>55743.57953414294</v>
      </c>
      <c r="G529" s="114">
        <f t="shared" si="619"/>
        <v>350000</v>
      </c>
      <c r="H529" s="114">
        <f t="shared" ref="H529:L531" si="620">H530</f>
        <v>46452.982945119118</v>
      </c>
      <c r="I529" s="114">
        <f t="shared" si="620"/>
        <v>3547.02</v>
      </c>
      <c r="J529" s="114">
        <f t="shared" si="620"/>
        <v>50000.002945119115</v>
      </c>
      <c r="K529" s="114">
        <f t="shared" si="620"/>
        <v>0</v>
      </c>
      <c r="L529" s="114">
        <f t="shared" si="620"/>
        <v>50000.002945119115</v>
      </c>
    </row>
    <row r="530" spans="1:12" ht="26.25" x14ac:dyDescent="0.25">
      <c r="A530" s="47">
        <v>42</v>
      </c>
      <c r="B530" s="48" t="s">
        <v>160</v>
      </c>
      <c r="C530" s="115">
        <f>C531</f>
        <v>122468.81</v>
      </c>
      <c r="D530" s="115">
        <f t="shared" si="619"/>
        <v>16254.404406397238</v>
      </c>
      <c r="E530" s="115">
        <f t="shared" si="619"/>
        <v>420000</v>
      </c>
      <c r="F530" s="115">
        <f t="shared" si="619"/>
        <v>55743.57953414294</v>
      </c>
      <c r="G530" s="115">
        <f t="shared" si="619"/>
        <v>350000</v>
      </c>
      <c r="H530" s="115">
        <f t="shared" si="620"/>
        <v>46452.982945119118</v>
      </c>
      <c r="I530" s="115">
        <f t="shared" si="620"/>
        <v>3547.02</v>
      </c>
      <c r="J530" s="115">
        <f t="shared" si="620"/>
        <v>50000.002945119115</v>
      </c>
      <c r="K530" s="115">
        <f t="shared" si="620"/>
        <v>0</v>
      </c>
      <c r="L530" s="115">
        <f t="shared" si="620"/>
        <v>50000.002945119115</v>
      </c>
    </row>
    <row r="531" spans="1:12" ht="26.25" hidden="1" x14ac:dyDescent="0.25">
      <c r="A531" s="49">
        <v>424</v>
      </c>
      <c r="B531" s="50" t="s">
        <v>178</v>
      </c>
      <c r="C531" s="106">
        <f>C532</f>
        <v>122468.81</v>
      </c>
      <c r="D531" s="106">
        <f t="shared" si="619"/>
        <v>16254.404406397238</v>
      </c>
      <c r="E531" s="106">
        <f t="shared" si="619"/>
        <v>420000</v>
      </c>
      <c r="F531" s="106">
        <f t="shared" si="619"/>
        <v>55743.57953414294</v>
      </c>
      <c r="G531" s="106">
        <f t="shared" si="619"/>
        <v>350000</v>
      </c>
      <c r="H531" s="106">
        <f t="shared" si="620"/>
        <v>46452.982945119118</v>
      </c>
      <c r="I531" s="106">
        <f t="shared" si="620"/>
        <v>3547.02</v>
      </c>
      <c r="J531" s="106">
        <f t="shared" si="620"/>
        <v>50000.002945119115</v>
      </c>
      <c r="K531" s="106">
        <f t="shared" si="620"/>
        <v>0</v>
      </c>
      <c r="L531" s="106">
        <f t="shared" si="620"/>
        <v>50000.002945119115</v>
      </c>
    </row>
    <row r="532" spans="1:12" hidden="1" x14ac:dyDescent="0.25">
      <c r="A532" s="51">
        <v>4241</v>
      </c>
      <c r="B532" s="44" t="s">
        <v>182</v>
      </c>
      <c r="C532" s="107">
        <v>122468.81</v>
      </c>
      <c r="D532" s="107">
        <f>C532/7.5345</f>
        <v>16254.404406397238</v>
      </c>
      <c r="E532" s="108">
        <v>420000</v>
      </c>
      <c r="F532" s="107">
        <f>E532/7.5345</f>
        <v>55743.57953414294</v>
      </c>
      <c r="G532" s="107">
        <v>350000</v>
      </c>
      <c r="H532" s="108">
        <f>G532/7.5345</f>
        <v>46452.982945119118</v>
      </c>
      <c r="I532" s="108">
        <v>3547.02</v>
      </c>
      <c r="J532" s="109">
        <f>H532+I532</f>
        <v>50000.002945119115</v>
      </c>
      <c r="K532" s="109">
        <v>0</v>
      </c>
      <c r="L532" s="109">
        <f>J532+K532</f>
        <v>50000.002945119115</v>
      </c>
    </row>
    <row r="533" spans="1:12" ht="15" customHeight="1" x14ac:dyDescent="0.25">
      <c r="A533" s="65" t="s">
        <v>203</v>
      </c>
      <c r="B533" s="61" t="s">
        <v>204</v>
      </c>
      <c r="C533" s="112">
        <f>C534</f>
        <v>0</v>
      </c>
      <c r="D533" s="112">
        <f t="shared" ref="D533:G533" si="621">D534</f>
        <v>0</v>
      </c>
      <c r="E533" s="112">
        <f t="shared" si="621"/>
        <v>65000</v>
      </c>
      <c r="F533" s="112">
        <f t="shared" si="621"/>
        <v>8626.9825469506941</v>
      </c>
      <c r="G533" s="112">
        <f t="shared" si="621"/>
        <v>50000</v>
      </c>
      <c r="H533" s="112">
        <f t="shared" ref="H533:L533" si="622">H534</f>
        <v>6636.1442524387821</v>
      </c>
      <c r="I533" s="112">
        <f t="shared" si="622"/>
        <v>0</v>
      </c>
      <c r="J533" s="112">
        <f t="shared" si="622"/>
        <v>6636.1442524387821</v>
      </c>
      <c r="K533" s="112">
        <f t="shared" si="622"/>
        <v>0</v>
      </c>
      <c r="L533" s="112">
        <f t="shared" si="622"/>
        <v>6636.1442524387821</v>
      </c>
    </row>
    <row r="534" spans="1:12" x14ac:dyDescent="0.25">
      <c r="A534" s="76" t="s">
        <v>55</v>
      </c>
      <c r="B534" s="75" t="s">
        <v>65</v>
      </c>
      <c r="C534" s="113">
        <f>C535+C542</f>
        <v>0</v>
      </c>
      <c r="D534" s="113">
        <f t="shared" ref="D534:G534" si="623">D535+D542</f>
        <v>0</v>
      </c>
      <c r="E534" s="113">
        <f t="shared" si="623"/>
        <v>65000</v>
      </c>
      <c r="F534" s="113">
        <f t="shared" si="623"/>
        <v>8626.9825469506941</v>
      </c>
      <c r="G534" s="113">
        <f t="shared" si="623"/>
        <v>50000</v>
      </c>
      <c r="H534" s="113">
        <f t="shared" ref="H534:L534" si="624">H535+H542</f>
        <v>6636.1442524387821</v>
      </c>
      <c r="I534" s="113">
        <f t="shared" si="624"/>
        <v>0</v>
      </c>
      <c r="J534" s="113">
        <f t="shared" si="624"/>
        <v>6636.1442524387821</v>
      </c>
      <c r="K534" s="113">
        <f t="shared" si="624"/>
        <v>0</v>
      </c>
      <c r="L534" s="113">
        <f t="shared" si="624"/>
        <v>6636.1442524387821</v>
      </c>
    </row>
    <row r="535" spans="1:12" x14ac:dyDescent="0.25">
      <c r="A535" s="45">
        <v>3</v>
      </c>
      <c r="B535" s="46" t="s">
        <v>21</v>
      </c>
      <c r="C535" s="114">
        <f>C536</f>
        <v>0</v>
      </c>
      <c r="D535" s="114">
        <f t="shared" ref="D535:G535" si="625">D536</f>
        <v>0</v>
      </c>
      <c r="E535" s="114">
        <f t="shared" si="625"/>
        <v>25000</v>
      </c>
      <c r="F535" s="114">
        <f t="shared" si="625"/>
        <v>3318.0702103656513</v>
      </c>
      <c r="G535" s="114">
        <f t="shared" si="625"/>
        <v>20000</v>
      </c>
      <c r="H535" s="114">
        <f t="shared" ref="H535:L535" si="626">H536</f>
        <v>2654.4561682925209</v>
      </c>
      <c r="I535" s="114">
        <f t="shared" si="626"/>
        <v>0</v>
      </c>
      <c r="J535" s="114">
        <f t="shared" si="626"/>
        <v>2654.4561682925209</v>
      </c>
      <c r="K535" s="114">
        <f t="shared" si="626"/>
        <v>0</v>
      </c>
      <c r="L535" s="114">
        <f t="shared" si="626"/>
        <v>2654.4561682925209</v>
      </c>
    </row>
    <row r="536" spans="1:12" x14ac:dyDescent="0.25">
      <c r="A536" s="47">
        <v>32</v>
      </c>
      <c r="B536" s="48" t="s">
        <v>36</v>
      </c>
      <c r="C536" s="115">
        <f>C537+C540</f>
        <v>0</v>
      </c>
      <c r="D536" s="115">
        <f t="shared" ref="D536:G536" si="627">D537+D540</f>
        <v>0</v>
      </c>
      <c r="E536" s="115">
        <f t="shared" si="627"/>
        <v>25000</v>
      </c>
      <c r="F536" s="115">
        <f t="shared" si="627"/>
        <v>3318.0702103656513</v>
      </c>
      <c r="G536" s="115">
        <f t="shared" si="627"/>
        <v>20000</v>
      </c>
      <c r="H536" s="115">
        <f t="shared" ref="H536:L536" si="628">H537+H540</f>
        <v>2654.4561682925209</v>
      </c>
      <c r="I536" s="115">
        <f t="shared" si="628"/>
        <v>0</v>
      </c>
      <c r="J536" s="115">
        <f t="shared" si="628"/>
        <v>2654.4561682925209</v>
      </c>
      <c r="K536" s="115">
        <f t="shared" si="628"/>
        <v>0</v>
      </c>
      <c r="L536" s="115">
        <f t="shared" si="628"/>
        <v>2654.4561682925209</v>
      </c>
    </row>
    <row r="537" spans="1:12" hidden="1" x14ac:dyDescent="0.25">
      <c r="A537" s="56">
        <v>322</v>
      </c>
      <c r="B537" s="43" t="s">
        <v>92</v>
      </c>
      <c r="C537" s="106">
        <f>SUM(C538:C539)</f>
        <v>0</v>
      </c>
      <c r="D537" s="106">
        <f t="shared" ref="D537:G537" si="629">SUM(D538:D539)</f>
        <v>0</v>
      </c>
      <c r="E537" s="106">
        <f t="shared" si="629"/>
        <v>25000</v>
      </c>
      <c r="F537" s="106">
        <f t="shared" si="629"/>
        <v>3318.0702103656513</v>
      </c>
      <c r="G537" s="106">
        <f t="shared" si="629"/>
        <v>20000</v>
      </c>
      <c r="H537" s="106">
        <f t="shared" ref="H537:L537" si="630">SUM(H538:H539)</f>
        <v>2654.4561682925209</v>
      </c>
      <c r="I537" s="106">
        <f t="shared" si="630"/>
        <v>0</v>
      </c>
      <c r="J537" s="106">
        <f t="shared" si="630"/>
        <v>2654.4561682925209</v>
      </c>
      <c r="K537" s="106">
        <f t="shared" si="630"/>
        <v>0</v>
      </c>
      <c r="L537" s="106">
        <f t="shared" si="630"/>
        <v>2654.4561682925209</v>
      </c>
    </row>
    <row r="538" spans="1:12" hidden="1" x14ac:dyDescent="0.25">
      <c r="A538" s="51">
        <v>3221</v>
      </c>
      <c r="B538" s="44" t="s">
        <v>104</v>
      </c>
      <c r="C538" s="107">
        <v>0</v>
      </c>
      <c r="D538" s="107">
        <f t="shared" ref="D538:D539" si="631">C538/7.5345</f>
        <v>0</v>
      </c>
      <c r="E538" s="108">
        <v>5000</v>
      </c>
      <c r="F538" s="107">
        <f t="shared" ref="F538:F539" si="632">E538/7.5345</f>
        <v>663.61404207313024</v>
      </c>
      <c r="G538" s="107">
        <v>5000</v>
      </c>
      <c r="H538" s="108">
        <f t="shared" ref="H538:H539" si="633">G538/7.5345</f>
        <v>663.61404207313024</v>
      </c>
      <c r="I538" s="108">
        <v>0</v>
      </c>
      <c r="J538" s="109">
        <f>H538+I538</f>
        <v>663.61404207313024</v>
      </c>
      <c r="K538" s="109">
        <v>0</v>
      </c>
      <c r="L538" s="109">
        <f t="shared" ref="L538:L539" si="634">J538+K538</f>
        <v>663.61404207313024</v>
      </c>
    </row>
    <row r="539" spans="1:12" hidden="1" x14ac:dyDescent="0.25">
      <c r="A539" s="51">
        <v>3225</v>
      </c>
      <c r="B539" s="44" t="s">
        <v>106</v>
      </c>
      <c r="C539" s="107">
        <v>0</v>
      </c>
      <c r="D539" s="107">
        <f t="shared" si="631"/>
        <v>0</v>
      </c>
      <c r="E539" s="108">
        <v>20000</v>
      </c>
      <c r="F539" s="107">
        <f t="shared" si="632"/>
        <v>2654.4561682925209</v>
      </c>
      <c r="G539" s="107">
        <v>15000</v>
      </c>
      <c r="H539" s="108">
        <f t="shared" si="633"/>
        <v>1990.8421262193906</v>
      </c>
      <c r="I539" s="108">
        <v>0</v>
      </c>
      <c r="J539" s="109">
        <f>H539+I539</f>
        <v>1990.8421262193906</v>
      </c>
      <c r="K539" s="109">
        <v>0</v>
      </c>
      <c r="L539" s="109">
        <f t="shared" si="634"/>
        <v>1990.8421262193906</v>
      </c>
    </row>
    <row r="540" spans="1:12" hidden="1" x14ac:dyDescent="0.25">
      <c r="A540" s="49">
        <v>323</v>
      </c>
      <c r="B540" s="50" t="s">
        <v>108</v>
      </c>
      <c r="C540" s="106">
        <f>C541</f>
        <v>0</v>
      </c>
      <c r="D540" s="106">
        <f t="shared" ref="D540:G540" si="635">D541</f>
        <v>0</v>
      </c>
      <c r="E540" s="106">
        <f t="shared" si="635"/>
        <v>0</v>
      </c>
      <c r="F540" s="106">
        <f t="shared" si="635"/>
        <v>0</v>
      </c>
      <c r="G540" s="106">
        <f t="shared" si="635"/>
        <v>0</v>
      </c>
      <c r="H540" s="106">
        <f t="shared" ref="H540:L540" si="636">H541</f>
        <v>0</v>
      </c>
      <c r="I540" s="106">
        <f t="shared" si="636"/>
        <v>0</v>
      </c>
      <c r="J540" s="106">
        <f t="shared" si="636"/>
        <v>0</v>
      </c>
      <c r="K540" s="106">
        <f t="shared" si="636"/>
        <v>0</v>
      </c>
      <c r="L540" s="106">
        <f t="shared" si="636"/>
        <v>0</v>
      </c>
    </row>
    <row r="541" spans="1:12" hidden="1" x14ac:dyDescent="0.25">
      <c r="A541" s="51">
        <v>3235</v>
      </c>
      <c r="B541" s="44" t="s">
        <v>112</v>
      </c>
      <c r="C541" s="107">
        <v>0</v>
      </c>
      <c r="D541" s="107">
        <f>C541/7.5345</f>
        <v>0</v>
      </c>
      <c r="E541" s="108">
        <v>0</v>
      </c>
      <c r="F541" s="107">
        <f>E541/7.5345</f>
        <v>0</v>
      </c>
      <c r="G541" s="107">
        <v>0</v>
      </c>
      <c r="H541" s="108">
        <f>G541/7.5345</f>
        <v>0</v>
      </c>
      <c r="I541" s="108">
        <v>0</v>
      </c>
      <c r="J541" s="109">
        <f>H541+I541</f>
        <v>0</v>
      </c>
      <c r="K541" s="109">
        <v>0</v>
      </c>
      <c r="L541" s="109">
        <f>J541+K541</f>
        <v>0</v>
      </c>
    </row>
    <row r="542" spans="1:12" ht="26.25" x14ac:dyDescent="0.25">
      <c r="A542" s="45">
        <v>4</v>
      </c>
      <c r="B542" s="46" t="s">
        <v>25</v>
      </c>
      <c r="C542" s="114">
        <f>C543</f>
        <v>0</v>
      </c>
      <c r="D542" s="114">
        <f t="shared" ref="D542:G543" si="637">D543</f>
        <v>0</v>
      </c>
      <c r="E542" s="114">
        <f t="shared" si="637"/>
        <v>40000</v>
      </c>
      <c r="F542" s="114">
        <f t="shared" si="637"/>
        <v>5308.9123365850419</v>
      </c>
      <c r="G542" s="114">
        <f t="shared" si="637"/>
        <v>30000</v>
      </c>
      <c r="H542" s="114">
        <f t="shared" ref="H542:L543" si="638">H543</f>
        <v>3981.6880841462607</v>
      </c>
      <c r="I542" s="114">
        <f t="shared" si="638"/>
        <v>0</v>
      </c>
      <c r="J542" s="114">
        <f t="shared" si="638"/>
        <v>3981.6880841462607</v>
      </c>
      <c r="K542" s="114">
        <f t="shared" si="638"/>
        <v>0</v>
      </c>
      <c r="L542" s="114">
        <f t="shared" si="638"/>
        <v>3981.6880841462607</v>
      </c>
    </row>
    <row r="543" spans="1:12" ht="26.25" x14ac:dyDescent="0.25">
      <c r="A543" s="47">
        <v>42</v>
      </c>
      <c r="B543" s="48" t="s">
        <v>160</v>
      </c>
      <c r="C543" s="115">
        <f>C544</f>
        <v>0</v>
      </c>
      <c r="D543" s="115">
        <f t="shared" si="637"/>
        <v>0</v>
      </c>
      <c r="E543" s="115">
        <f t="shared" si="637"/>
        <v>40000</v>
      </c>
      <c r="F543" s="115">
        <f t="shared" si="637"/>
        <v>5308.9123365850419</v>
      </c>
      <c r="G543" s="115">
        <f t="shared" si="637"/>
        <v>30000</v>
      </c>
      <c r="H543" s="115">
        <f t="shared" si="638"/>
        <v>3981.6880841462607</v>
      </c>
      <c r="I543" s="115">
        <f t="shared" si="638"/>
        <v>0</v>
      </c>
      <c r="J543" s="115">
        <f t="shared" si="638"/>
        <v>3981.6880841462607</v>
      </c>
      <c r="K543" s="115">
        <f t="shared" si="638"/>
        <v>0</v>
      </c>
      <c r="L543" s="115">
        <f t="shared" si="638"/>
        <v>3981.6880841462607</v>
      </c>
    </row>
    <row r="544" spans="1:12" hidden="1" x14ac:dyDescent="0.25">
      <c r="A544" s="49">
        <v>422</v>
      </c>
      <c r="B544" s="50" t="s">
        <v>161</v>
      </c>
      <c r="C544" s="106">
        <f>SUM(C545:C546)</f>
        <v>0</v>
      </c>
      <c r="D544" s="106">
        <f t="shared" ref="D544:G544" si="639">SUM(D545:D546)</f>
        <v>0</v>
      </c>
      <c r="E544" s="106">
        <f t="shared" si="639"/>
        <v>40000</v>
      </c>
      <c r="F544" s="106">
        <f t="shared" si="639"/>
        <v>5308.9123365850419</v>
      </c>
      <c r="G544" s="106">
        <f t="shared" si="639"/>
        <v>30000</v>
      </c>
      <c r="H544" s="106">
        <f t="shared" ref="H544:L544" si="640">SUM(H545:H546)</f>
        <v>3981.6880841462607</v>
      </c>
      <c r="I544" s="106">
        <f t="shared" si="640"/>
        <v>0</v>
      </c>
      <c r="J544" s="106">
        <f t="shared" si="640"/>
        <v>3981.6880841462607</v>
      </c>
      <c r="K544" s="106">
        <f t="shared" si="640"/>
        <v>0</v>
      </c>
      <c r="L544" s="106">
        <f t="shared" si="640"/>
        <v>3981.6880841462607</v>
      </c>
    </row>
    <row r="545" spans="1:12" hidden="1" x14ac:dyDescent="0.25">
      <c r="A545" s="51">
        <v>4221</v>
      </c>
      <c r="B545" s="44" t="s">
        <v>162</v>
      </c>
      <c r="C545" s="107">
        <v>0</v>
      </c>
      <c r="D545" s="107">
        <f t="shared" ref="D545:D546" si="641">C545/7.5345</f>
        <v>0</v>
      </c>
      <c r="E545" s="108">
        <v>25000</v>
      </c>
      <c r="F545" s="107">
        <f t="shared" ref="F545:F546" si="642">E545/7.5345</f>
        <v>3318.0702103656513</v>
      </c>
      <c r="G545" s="107">
        <v>20000</v>
      </c>
      <c r="H545" s="108">
        <v>2654.46</v>
      </c>
      <c r="I545" s="108">
        <v>0</v>
      </c>
      <c r="J545" s="109">
        <f>H545+I545</f>
        <v>2654.46</v>
      </c>
      <c r="K545" s="109">
        <v>0</v>
      </c>
      <c r="L545" s="109">
        <f t="shared" ref="L545:L546" si="643">J545+K545</f>
        <v>2654.46</v>
      </c>
    </row>
    <row r="546" spans="1:12" hidden="1" x14ac:dyDescent="0.25">
      <c r="A546" s="51">
        <v>4226</v>
      </c>
      <c r="B546" s="44" t="s">
        <v>176</v>
      </c>
      <c r="C546" s="107">
        <v>0</v>
      </c>
      <c r="D546" s="107">
        <f t="shared" si="641"/>
        <v>0</v>
      </c>
      <c r="E546" s="108">
        <v>15000</v>
      </c>
      <c r="F546" s="107">
        <f t="shared" si="642"/>
        <v>1990.8421262193906</v>
      </c>
      <c r="G546" s="107">
        <v>10000</v>
      </c>
      <c r="H546" s="108">
        <f t="shared" ref="H546" si="644">G546/7.5345</f>
        <v>1327.2280841462605</v>
      </c>
      <c r="I546" s="108">
        <v>0</v>
      </c>
      <c r="J546" s="109">
        <f>H546+I546</f>
        <v>1327.2280841462605</v>
      </c>
      <c r="K546" s="109">
        <v>0</v>
      </c>
      <c r="L546" s="109">
        <f t="shared" si="643"/>
        <v>1327.2280841462605</v>
      </c>
    </row>
    <row r="547" spans="1:12" x14ac:dyDescent="0.25">
      <c r="A547" s="65" t="s">
        <v>212</v>
      </c>
      <c r="B547" s="61" t="s">
        <v>213</v>
      </c>
      <c r="C547" s="112">
        <f>C548</f>
        <v>0</v>
      </c>
      <c r="D547" s="112">
        <f t="shared" ref="D547:L549" si="645">D548</f>
        <v>0</v>
      </c>
      <c r="E547" s="112">
        <f t="shared" si="645"/>
        <v>0</v>
      </c>
      <c r="F547" s="112">
        <f t="shared" si="645"/>
        <v>0</v>
      </c>
      <c r="G547" s="112">
        <f t="shared" si="645"/>
        <v>29000</v>
      </c>
      <c r="H547" s="112">
        <f t="shared" si="645"/>
        <v>3848.9661682925212</v>
      </c>
      <c r="I547" s="112">
        <f t="shared" si="645"/>
        <v>0</v>
      </c>
      <c r="J547" s="112">
        <f>J548</f>
        <v>3848.9661682925212</v>
      </c>
      <c r="K547" s="112">
        <f t="shared" ref="K547:L547" si="646">K548</f>
        <v>0</v>
      </c>
      <c r="L547" s="112">
        <f t="shared" si="646"/>
        <v>3848.9661682925212</v>
      </c>
    </row>
    <row r="548" spans="1:12" x14ac:dyDescent="0.25">
      <c r="A548" s="84" t="s">
        <v>63</v>
      </c>
      <c r="B548" s="86" t="s">
        <v>64</v>
      </c>
      <c r="C548" s="113">
        <f>C549</f>
        <v>0</v>
      </c>
      <c r="D548" s="113">
        <f t="shared" si="645"/>
        <v>0</v>
      </c>
      <c r="E548" s="113">
        <f t="shared" si="645"/>
        <v>0</v>
      </c>
      <c r="F548" s="113">
        <f t="shared" si="645"/>
        <v>0</v>
      </c>
      <c r="G548" s="113">
        <f t="shared" si="645"/>
        <v>29000</v>
      </c>
      <c r="H548" s="113">
        <f t="shared" si="645"/>
        <v>3848.9661682925212</v>
      </c>
      <c r="I548" s="113">
        <f t="shared" si="645"/>
        <v>0</v>
      </c>
      <c r="J548" s="113">
        <f t="shared" si="645"/>
        <v>3848.9661682925212</v>
      </c>
      <c r="K548" s="113">
        <f t="shared" si="645"/>
        <v>0</v>
      </c>
      <c r="L548" s="113">
        <f t="shared" si="645"/>
        <v>3848.9661682925212</v>
      </c>
    </row>
    <row r="549" spans="1:12" x14ac:dyDescent="0.25">
      <c r="A549" s="54">
        <v>3</v>
      </c>
      <c r="B549" s="41" t="s">
        <v>21</v>
      </c>
      <c r="C549" s="114">
        <f>C550</f>
        <v>0</v>
      </c>
      <c r="D549" s="114">
        <f t="shared" si="645"/>
        <v>0</v>
      </c>
      <c r="E549" s="114">
        <f t="shared" si="645"/>
        <v>0</v>
      </c>
      <c r="F549" s="114">
        <f t="shared" si="645"/>
        <v>0</v>
      </c>
      <c r="G549" s="114">
        <f t="shared" si="645"/>
        <v>29000</v>
      </c>
      <c r="H549" s="114">
        <f t="shared" si="645"/>
        <v>3848.9661682925212</v>
      </c>
      <c r="I549" s="114">
        <f t="shared" si="645"/>
        <v>0</v>
      </c>
      <c r="J549" s="114">
        <f t="shared" si="645"/>
        <v>3848.9661682925212</v>
      </c>
      <c r="K549" s="114">
        <f t="shared" si="645"/>
        <v>0</v>
      </c>
      <c r="L549" s="114">
        <f t="shared" si="645"/>
        <v>3848.9661682925212</v>
      </c>
    </row>
    <row r="550" spans="1:12" x14ac:dyDescent="0.25">
      <c r="A550" s="55">
        <v>32</v>
      </c>
      <c r="B550" s="42" t="s">
        <v>36</v>
      </c>
      <c r="C550" s="115">
        <f>C551+C554+C558+C561</f>
        <v>0</v>
      </c>
      <c r="D550" s="115">
        <f t="shared" ref="D550:L550" si="647">D551+D554+D558+D561</f>
        <v>0</v>
      </c>
      <c r="E550" s="115">
        <f t="shared" si="647"/>
        <v>0</v>
      </c>
      <c r="F550" s="115">
        <f t="shared" si="647"/>
        <v>0</v>
      </c>
      <c r="G550" s="115">
        <f t="shared" si="647"/>
        <v>29000</v>
      </c>
      <c r="H550" s="115">
        <f t="shared" si="647"/>
        <v>3848.9661682925212</v>
      </c>
      <c r="I550" s="115">
        <f t="shared" si="647"/>
        <v>0</v>
      </c>
      <c r="J550" s="115">
        <f t="shared" si="647"/>
        <v>3848.9661682925212</v>
      </c>
      <c r="K550" s="115">
        <f t="shared" si="647"/>
        <v>0</v>
      </c>
      <c r="L550" s="115">
        <f t="shared" si="647"/>
        <v>3848.9661682925212</v>
      </c>
    </row>
    <row r="551" spans="1:12" hidden="1" x14ac:dyDescent="0.25">
      <c r="A551" s="56">
        <v>321</v>
      </c>
      <c r="B551" s="43" t="s">
        <v>100</v>
      </c>
      <c r="C551" s="106">
        <f>SUM(C552:C553)</f>
        <v>0</v>
      </c>
      <c r="D551" s="106">
        <f t="shared" ref="D551:L551" si="648">SUM(D552:D553)</f>
        <v>0</v>
      </c>
      <c r="E551" s="106">
        <f t="shared" si="648"/>
        <v>0</v>
      </c>
      <c r="F551" s="106">
        <f t="shared" si="648"/>
        <v>0</v>
      </c>
      <c r="G551" s="106">
        <f t="shared" si="648"/>
        <v>2000</v>
      </c>
      <c r="H551" s="106">
        <f t="shared" si="648"/>
        <v>265.44280841462603</v>
      </c>
      <c r="I551" s="106">
        <f t="shared" si="648"/>
        <v>0</v>
      </c>
      <c r="J551" s="106">
        <f t="shared" si="648"/>
        <v>265.44280841462603</v>
      </c>
      <c r="K551" s="106">
        <f t="shared" si="648"/>
        <v>0</v>
      </c>
      <c r="L551" s="106">
        <f t="shared" si="648"/>
        <v>265.44280841462603</v>
      </c>
    </row>
    <row r="552" spans="1:12" hidden="1" x14ac:dyDescent="0.25">
      <c r="A552" s="70">
        <v>3211</v>
      </c>
      <c r="B552" s="44" t="s">
        <v>101</v>
      </c>
      <c r="C552" s="107">
        <v>0</v>
      </c>
      <c r="D552" s="107">
        <f t="shared" ref="D552:D553" si="649">C552/7.5345</f>
        <v>0</v>
      </c>
      <c r="E552" s="108">
        <v>0</v>
      </c>
      <c r="F552" s="107">
        <f t="shared" ref="F552:F553" si="650">E552/7.5345</f>
        <v>0</v>
      </c>
      <c r="G552" s="107">
        <v>1000</v>
      </c>
      <c r="H552" s="108">
        <v>132.72</v>
      </c>
      <c r="I552" s="108">
        <v>0</v>
      </c>
      <c r="J552" s="109">
        <f>H552+I552</f>
        <v>132.72</v>
      </c>
      <c r="K552" s="109">
        <v>0</v>
      </c>
      <c r="L552" s="109">
        <f t="shared" ref="L552:L553" si="651">J552+K552</f>
        <v>132.72</v>
      </c>
    </row>
    <row r="553" spans="1:12" hidden="1" x14ac:dyDescent="0.25">
      <c r="A553" s="70">
        <v>3213</v>
      </c>
      <c r="B553" s="71" t="s">
        <v>102</v>
      </c>
      <c r="C553" s="107">
        <v>0</v>
      </c>
      <c r="D553" s="107">
        <f t="shared" si="649"/>
        <v>0</v>
      </c>
      <c r="E553" s="108">
        <v>0</v>
      </c>
      <c r="F553" s="107">
        <f t="shared" si="650"/>
        <v>0</v>
      </c>
      <c r="G553" s="107">
        <v>1000</v>
      </c>
      <c r="H553" s="108">
        <f t="shared" ref="H553" si="652">G553/7.5345</f>
        <v>132.72280841462606</v>
      </c>
      <c r="I553" s="108">
        <v>0</v>
      </c>
      <c r="J553" s="109">
        <f>H553+I553</f>
        <v>132.72280841462606</v>
      </c>
      <c r="K553" s="109">
        <v>0</v>
      </c>
      <c r="L553" s="109">
        <f t="shared" si="651"/>
        <v>132.72280841462606</v>
      </c>
    </row>
    <row r="554" spans="1:12" hidden="1" x14ac:dyDescent="0.25">
      <c r="A554" s="56">
        <v>322</v>
      </c>
      <c r="B554" s="43" t="s">
        <v>92</v>
      </c>
      <c r="C554" s="106">
        <f>SUM(C555:C557)</f>
        <v>0</v>
      </c>
      <c r="D554" s="106">
        <f t="shared" ref="D554:L554" si="653">SUM(D555:D557)</f>
        <v>0</v>
      </c>
      <c r="E554" s="106">
        <f t="shared" si="653"/>
        <v>0</v>
      </c>
      <c r="F554" s="106">
        <f t="shared" si="653"/>
        <v>0</v>
      </c>
      <c r="G554" s="106">
        <f t="shared" si="653"/>
        <v>10000</v>
      </c>
      <c r="H554" s="106">
        <f t="shared" si="653"/>
        <v>1327.2356168292522</v>
      </c>
      <c r="I554" s="106">
        <f t="shared" si="653"/>
        <v>0</v>
      </c>
      <c r="J554" s="106">
        <f t="shared" si="653"/>
        <v>1327.2356168292522</v>
      </c>
      <c r="K554" s="106">
        <f t="shared" si="653"/>
        <v>0</v>
      </c>
      <c r="L554" s="106">
        <f t="shared" si="653"/>
        <v>1327.2356168292522</v>
      </c>
    </row>
    <row r="555" spans="1:12" hidden="1" x14ac:dyDescent="0.25">
      <c r="A555" s="51">
        <v>3221</v>
      </c>
      <c r="B555" s="44" t="s">
        <v>104</v>
      </c>
      <c r="C555" s="107">
        <v>0</v>
      </c>
      <c r="D555" s="107">
        <f t="shared" ref="D555:D557" si="654">C555/7.5345</f>
        <v>0</v>
      </c>
      <c r="E555" s="108">
        <v>0</v>
      </c>
      <c r="F555" s="107">
        <f t="shared" ref="F555:F557" si="655">E555/7.5345</f>
        <v>0</v>
      </c>
      <c r="G555" s="107">
        <v>2000</v>
      </c>
      <c r="H555" s="108">
        <v>265.45</v>
      </c>
      <c r="I555" s="108">
        <v>0</v>
      </c>
      <c r="J555" s="109">
        <f>H555+I555</f>
        <v>265.45</v>
      </c>
      <c r="K555" s="109">
        <v>0</v>
      </c>
      <c r="L555" s="109">
        <f t="shared" ref="L555:L557" si="656">J555+K555</f>
        <v>265.45</v>
      </c>
    </row>
    <row r="556" spans="1:12" hidden="1" x14ac:dyDescent="0.25">
      <c r="A556" s="51">
        <v>3225</v>
      </c>
      <c r="B556" s="44" t="s">
        <v>106</v>
      </c>
      <c r="C556" s="107">
        <v>0</v>
      </c>
      <c r="D556" s="107">
        <f t="shared" si="654"/>
        <v>0</v>
      </c>
      <c r="E556" s="108">
        <v>0</v>
      </c>
      <c r="F556" s="107">
        <f t="shared" si="655"/>
        <v>0</v>
      </c>
      <c r="G556" s="107">
        <v>6000</v>
      </c>
      <c r="H556" s="108">
        <v>796.34</v>
      </c>
      <c r="I556" s="108">
        <v>0</v>
      </c>
      <c r="J556" s="109">
        <f>H556+I556</f>
        <v>796.34</v>
      </c>
      <c r="K556" s="109">
        <v>0</v>
      </c>
      <c r="L556" s="109">
        <f t="shared" si="656"/>
        <v>796.34</v>
      </c>
    </row>
    <row r="557" spans="1:12" ht="26.25" hidden="1" x14ac:dyDescent="0.25">
      <c r="A557" s="51">
        <v>3227</v>
      </c>
      <c r="B557" s="44" t="s">
        <v>107</v>
      </c>
      <c r="C557" s="107">
        <v>0</v>
      </c>
      <c r="D557" s="107">
        <f t="shared" si="654"/>
        <v>0</v>
      </c>
      <c r="E557" s="108">
        <v>0</v>
      </c>
      <c r="F557" s="107">
        <f t="shared" si="655"/>
        <v>0</v>
      </c>
      <c r="G557" s="107">
        <v>2000</v>
      </c>
      <c r="H557" s="108">
        <f t="shared" ref="H557" si="657">G557/7.5345</f>
        <v>265.44561682925212</v>
      </c>
      <c r="I557" s="108">
        <v>0</v>
      </c>
      <c r="J557" s="109">
        <f>H557+I557</f>
        <v>265.44561682925212</v>
      </c>
      <c r="K557" s="109">
        <v>0</v>
      </c>
      <c r="L557" s="109">
        <f t="shared" si="656"/>
        <v>265.44561682925212</v>
      </c>
    </row>
    <row r="558" spans="1:12" hidden="1" x14ac:dyDescent="0.25">
      <c r="A558" s="49">
        <v>323</v>
      </c>
      <c r="B558" s="50" t="s">
        <v>108</v>
      </c>
      <c r="C558" s="106">
        <f>SUM(C559:C560)</f>
        <v>0</v>
      </c>
      <c r="D558" s="106">
        <f t="shared" ref="D558:L558" si="658">SUM(D559:D560)</f>
        <v>0</v>
      </c>
      <c r="E558" s="106">
        <f t="shared" si="658"/>
        <v>0</v>
      </c>
      <c r="F558" s="106">
        <f t="shared" si="658"/>
        <v>0</v>
      </c>
      <c r="G558" s="106">
        <f t="shared" si="658"/>
        <v>8000</v>
      </c>
      <c r="H558" s="106">
        <f t="shared" si="658"/>
        <v>1061.7824673170085</v>
      </c>
      <c r="I558" s="106">
        <f t="shared" si="658"/>
        <v>0</v>
      </c>
      <c r="J558" s="106">
        <f t="shared" si="658"/>
        <v>1061.7824673170085</v>
      </c>
      <c r="K558" s="106">
        <f t="shared" si="658"/>
        <v>0</v>
      </c>
      <c r="L558" s="106">
        <f t="shared" si="658"/>
        <v>1061.7824673170085</v>
      </c>
    </row>
    <row r="559" spans="1:12" hidden="1" x14ac:dyDescent="0.25">
      <c r="A559" s="51">
        <v>3237</v>
      </c>
      <c r="B559" s="44" t="s">
        <v>114</v>
      </c>
      <c r="C559" s="107">
        <v>0</v>
      </c>
      <c r="D559" s="107">
        <f t="shared" ref="D559:D560" si="659">C559/7.5345</f>
        <v>0</v>
      </c>
      <c r="E559" s="108">
        <v>0</v>
      </c>
      <c r="F559" s="107">
        <f t="shared" ref="F559:F560" si="660">E559/7.5345</f>
        <v>0</v>
      </c>
      <c r="G559" s="107">
        <v>7000</v>
      </c>
      <c r="H559" s="108">
        <f t="shared" ref="H559:H560" si="661">G559/7.5345</f>
        <v>929.05965890238235</v>
      </c>
      <c r="I559" s="108">
        <v>0</v>
      </c>
      <c r="J559" s="109">
        <f>H559+I559</f>
        <v>929.05965890238235</v>
      </c>
      <c r="K559" s="109">
        <v>0</v>
      </c>
      <c r="L559" s="109">
        <f t="shared" ref="L559:L560" si="662">J559+K559</f>
        <v>929.05965890238235</v>
      </c>
    </row>
    <row r="560" spans="1:12" hidden="1" x14ac:dyDescent="0.25">
      <c r="A560" s="51">
        <v>3239</v>
      </c>
      <c r="B560" s="44" t="s">
        <v>116</v>
      </c>
      <c r="C560" s="107">
        <v>0</v>
      </c>
      <c r="D560" s="107">
        <f t="shared" si="659"/>
        <v>0</v>
      </c>
      <c r="E560" s="108">
        <v>0</v>
      </c>
      <c r="F560" s="107">
        <f t="shared" si="660"/>
        <v>0</v>
      </c>
      <c r="G560" s="107">
        <v>1000</v>
      </c>
      <c r="H560" s="108">
        <f t="shared" si="661"/>
        <v>132.72280841462606</v>
      </c>
      <c r="I560" s="108">
        <v>0</v>
      </c>
      <c r="J560" s="109">
        <f>H560+I560</f>
        <v>132.72280841462606</v>
      </c>
      <c r="K560" s="109">
        <v>0</v>
      </c>
      <c r="L560" s="109">
        <f t="shared" si="662"/>
        <v>132.72280841462606</v>
      </c>
    </row>
    <row r="561" spans="1:12" ht="26.25" hidden="1" x14ac:dyDescent="0.25">
      <c r="A561" s="49">
        <v>329</v>
      </c>
      <c r="B561" s="50" t="s">
        <v>117</v>
      </c>
      <c r="C561" s="106">
        <f>C562</f>
        <v>0</v>
      </c>
      <c r="D561" s="106">
        <f t="shared" ref="D561:L561" si="663">D562</f>
        <v>0</v>
      </c>
      <c r="E561" s="106">
        <f t="shared" si="663"/>
        <v>0</v>
      </c>
      <c r="F561" s="106">
        <f t="shared" si="663"/>
        <v>0</v>
      </c>
      <c r="G561" s="106">
        <f t="shared" si="663"/>
        <v>9000</v>
      </c>
      <c r="H561" s="106">
        <f t="shared" si="663"/>
        <v>1194.5052757316344</v>
      </c>
      <c r="I561" s="106">
        <f t="shared" si="663"/>
        <v>0</v>
      </c>
      <c r="J561" s="106">
        <f t="shared" si="663"/>
        <v>1194.5052757316344</v>
      </c>
      <c r="K561" s="106">
        <f t="shared" si="663"/>
        <v>0</v>
      </c>
      <c r="L561" s="106">
        <f t="shared" si="663"/>
        <v>1194.5052757316344</v>
      </c>
    </row>
    <row r="562" spans="1:12" ht="26.25" hidden="1" x14ac:dyDescent="0.25">
      <c r="A562" s="51">
        <v>3299</v>
      </c>
      <c r="B562" s="44" t="s">
        <v>117</v>
      </c>
      <c r="C562" s="107">
        <v>0</v>
      </c>
      <c r="D562" s="107">
        <v>0</v>
      </c>
      <c r="E562" s="108">
        <v>0</v>
      </c>
      <c r="F562" s="107">
        <f>E562/7.5345</f>
        <v>0</v>
      </c>
      <c r="G562" s="107">
        <v>9000</v>
      </c>
      <c r="H562" s="108">
        <f>G562/7.5345</f>
        <v>1194.5052757316344</v>
      </c>
      <c r="I562" s="108">
        <v>0</v>
      </c>
      <c r="J562" s="109">
        <f t="shared" ref="J562" si="664">H562+I562</f>
        <v>1194.5052757316344</v>
      </c>
      <c r="K562" s="109">
        <v>0</v>
      </c>
      <c r="L562" s="109">
        <f>J562+K562</f>
        <v>1194.5052757316344</v>
      </c>
    </row>
  </sheetData>
  <mergeCells count="2">
    <mergeCell ref="A1:L1"/>
    <mergeCell ref="A3:L3"/>
  </mergeCells>
  <pageMargins left="0.7" right="0.7" top="0.75" bottom="0.75" header="0.3" footer="0.3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Tina</cp:lastModifiedBy>
  <cp:lastPrinted>2023-12-21T11:31:24Z</cp:lastPrinted>
  <dcterms:created xsi:type="dcterms:W3CDTF">2022-08-12T12:51:27Z</dcterms:created>
  <dcterms:modified xsi:type="dcterms:W3CDTF">2024-01-09T07:29:50Z</dcterms:modified>
</cp:coreProperties>
</file>